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in\_My\Amozesh\XLS\951000_XLS\"/>
    </mc:Choice>
  </mc:AlternateContent>
  <workbookProtection workbookAlgorithmName="SHA-512" workbookHashValue="GJumVxxxZPdMWO9zyPZ9hkw523XKf10rqyflR0wNo8BHRh7z8s0Ey1Re4GdBl2NLb3cFtsT5WzQ07PfO+XxEGQ==" workbookSaltValue="a6i5j3PJRM8+Jd6hdbs7lg==" workbookSpinCount="100000" lockStructure="1"/>
  <bookViews>
    <workbookView xWindow="0" yWindow="0" windowWidth="20490" windowHeight="7680"/>
  </bookViews>
  <sheets>
    <sheet name="9507_Zand_PR0" sheetId="2" r:id="rId1"/>
  </sheets>
  <definedNames>
    <definedName name="_xlnm.Print_Area" localSheetId="0">'9507_Zand_PR0'!$A$1:$AJ$33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2" l="1"/>
  <c r="AG3" i="2"/>
  <c r="AH3" i="2" s="1"/>
  <c r="AJ3" i="2"/>
  <c r="AF4" i="2"/>
  <c r="AG4" i="2"/>
  <c r="AH4" i="2" s="1"/>
  <c r="AJ4" i="2"/>
  <c r="AP4" i="2"/>
  <c r="AQ4" i="2"/>
  <c r="AS4" i="2"/>
  <c r="AT4" i="2"/>
  <c r="AW4" i="2"/>
  <c r="AX4" i="2"/>
  <c r="AF5" i="2"/>
  <c r="AG5" i="2"/>
  <c r="AH5" i="2"/>
  <c r="AJ5" i="2"/>
  <c r="AF6" i="2"/>
  <c r="AG6" i="2"/>
  <c r="AH6" i="2"/>
  <c r="AJ6" i="2"/>
  <c r="AF7" i="2"/>
  <c r="AG7" i="2"/>
  <c r="AH7" i="2"/>
  <c r="AJ7" i="2"/>
  <c r="AF8" i="2"/>
  <c r="AG8" i="2"/>
  <c r="AH8" i="2"/>
  <c r="AJ8" i="2"/>
  <c r="AF9" i="2"/>
  <c r="AG9" i="2"/>
  <c r="AH9" i="2"/>
  <c r="AJ9" i="2"/>
  <c r="AF10" i="2"/>
  <c r="AG10" i="2"/>
  <c r="AH10" i="2"/>
  <c r="AJ10" i="2"/>
  <c r="AF11" i="2"/>
  <c r="AU4" i="2" s="1"/>
  <c r="AG11" i="2"/>
  <c r="AV4" i="2" s="1"/>
  <c r="AH11" i="2"/>
  <c r="AR4" i="2" s="1"/>
  <c r="AJ11" i="2"/>
  <c r="AF12" i="2"/>
  <c r="AG12" i="2"/>
  <c r="AH12" i="2"/>
  <c r="AJ12" i="2"/>
  <c r="AF13" i="2"/>
  <c r="AG13" i="2"/>
  <c r="AH13" i="2"/>
  <c r="AJ13" i="2"/>
  <c r="AF14" i="2"/>
  <c r="AG14" i="2"/>
  <c r="AH14" i="2"/>
  <c r="AJ14" i="2"/>
  <c r="AF15" i="2"/>
  <c r="AG15" i="2"/>
  <c r="AH15" i="2"/>
  <c r="AJ15" i="2"/>
  <c r="AF16" i="2"/>
  <c r="AG16" i="2"/>
  <c r="AH16" i="2"/>
  <c r="AJ16" i="2"/>
  <c r="AF17" i="2"/>
  <c r="AG17" i="2"/>
  <c r="AH17" i="2"/>
  <c r="AJ17" i="2"/>
  <c r="AF18" i="2"/>
  <c r="AG18" i="2"/>
  <c r="AH18" i="2"/>
  <c r="AJ18" i="2"/>
  <c r="AF19" i="2"/>
  <c r="AG19" i="2"/>
  <c r="AH19" i="2"/>
  <c r="AJ19" i="2"/>
  <c r="AF20" i="2"/>
  <c r="AG20" i="2"/>
  <c r="AH20" i="2"/>
  <c r="AJ20" i="2"/>
  <c r="AF21" i="2"/>
  <c r="AG21" i="2"/>
  <c r="AH21" i="2"/>
  <c r="AJ21" i="2"/>
  <c r="AF22" i="2"/>
  <c r="AG22" i="2"/>
  <c r="AH22" i="2"/>
  <c r="AJ22" i="2"/>
  <c r="AF23" i="2"/>
  <c r="AG23" i="2"/>
  <c r="AH23" i="2"/>
  <c r="AJ23" i="2"/>
  <c r="AF24" i="2"/>
  <c r="AG24" i="2"/>
  <c r="AH24" i="2"/>
  <c r="AJ24" i="2"/>
  <c r="AF25" i="2"/>
  <c r="AG25" i="2"/>
  <c r="AJ25" i="2"/>
  <c r="AF26" i="2"/>
  <c r="AG26" i="2"/>
  <c r="AJ26" i="2"/>
  <c r="AF27" i="2"/>
  <c r="AG27" i="2"/>
  <c r="AJ27" i="2"/>
  <c r="AF28" i="2"/>
  <c r="AG28" i="2"/>
  <c r="AJ28" i="2"/>
  <c r="AF29" i="2"/>
  <c r="AG29" i="2"/>
  <c r="AJ29" i="2"/>
  <c r="AF30" i="2"/>
  <c r="AG30" i="2"/>
  <c r="AJ30" i="2"/>
  <c r="AF31" i="2"/>
  <c r="AG31" i="2"/>
  <c r="AJ31" i="2"/>
  <c r="AF32" i="2"/>
  <c r="AG32" i="2"/>
  <c r="AJ32" i="2"/>
  <c r="AF33" i="2"/>
  <c r="AG33" i="2"/>
  <c r="AJ33" i="2"/>
  <c r="AJ34" i="2"/>
  <c r="AJ35" i="2"/>
  <c r="AJ36" i="2"/>
  <c r="AJ37" i="2"/>
  <c r="AJ38" i="2"/>
</calcChain>
</file>

<file path=xl/sharedStrings.xml><?xml version="1.0" encoding="utf-8"?>
<sst xmlns="http://schemas.openxmlformats.org/spreadsheetml/2006/main" count="415" uniqueCount="105">
  <si>
    <t>*</t>
  </si>
  <si>
    <t>شیخی</t>
  </si>
  <si>
    <t>الهه</t>
  </si>
  <si>
    <t>صفوي</t>
  </si>
  <si>
    <t>فاطمه</t>
  </si>
  <si>
    <t>درويشي</t>
  </si>
  <si>
    <t>ستاره</t>
  </si>
  <si>
    <t>باغباني</t>
  </si>
  <si>
    <t>احمدي</t>
  </si>
  <si>
    <t>مريم</t>
  </si>
  <si>
    <t>موسوي</t>
  </si>
  <si>
    <t>الهام</t>
  </si>
  <si>
    <t>موسوی</t>
  </si>
  <si>
    <t>مقيمي غياث ابادي</t>
  </si>
  <si>
    <t>سحر</t>
  </si>
  <si>
    <t>@</t>
  </si>
  <si>
    <t>+</t>
  </si>
  <si>
    <t>H</t>
  </si>
  <si>
    <t>محسن زاده</t>
  </si>
  <si>
    <t>محمد</t>
  </si>
  <si>
    <t>قديري</t>
  </si>
  <si>
    <t>زهرا</t>
  </si>
  <si>
    <t>فولادي وندا</t>
  </si>
  <si>
    <t>فرهادي</t>
  </si>
  <si>
    <t>-</t>
  </si>
  <si>
    <t>عقيقي</t>
  </si>
  <si>
    <t>غزال</t>
  </si>
  <si>
    <t>طايي زاده</t>
  </si>
  <si>
    <t>رامين</t>
  </si>
  <si>
    <t>صدق اميز</t>
  </si>
  <si>
    <t>بهاره</t>
  </si>
  <si>
    <t>شيدمند</t>
  </si>
  <si>
    <t>علي</t>
  </si>
  <si>
    <t>شيخي</t>
  </si>
  <si>
    <t>زلالي</t>
  </si>
  <si>
    <t>ريحانيان</t>
  </si>
  <si>
    <t>رفعت</t>
  </si>
  <si>
    <t>مائده</t>
  </si>
  <si>
    <t>HX</t>
  </si>
  <si>
    <t>دهقان خليلي</t>
  </si>
  <si>
    <t>دريا</t>
  </si>
  <si>
    <t>دریا</t>
  </si>
  <si>
    <t>نمره نهایی به رنگ سبز مشخص شده که قبل از ثبت در سامانه زند مقدار جزئی راوند آپ میشود(مثلا 14/15 به 14/50 ثبت میشود)</t>
  </si>
  <si>
    <t>جهت ثبت در کارنامه</t>
  </si>
  <si>
    <t>نمره نهایی جمع آثار نمرات میباشد</t>
  </si>
  <si>
    <t>تميس</t>
  </si>
  <si>
    <t>محمدمهدي</t>
  </si>
  <si>
    <t xml:space="preserve">این نمره نهایی شما </t>
  </si>
  <si>
    <t>جمله N/A#  یعنی شماره دانشجویی غلط وارد کرده اید</t>
  </si>
  <si>
    <t>بهنام شيرازي</t>
  </si>
  <si>
    <t>لطفا شماره دانشجویی در اینجا وارد کنید</t>
  </si>
  <si>
    <t>بهمن پوري</t>
  </si>
  <si>
    <t>زينب</t>
  </si>
  <si>
    <t>بهاري</t>
  </si>
  <si>
    <t>مهسا</t>
  </si>
  <si>
    <t>دانشگاه در تعمیر</t>
  </si>
  <si>
    <t>1/20</t>
  </si>
  <si>
    <t>13/20</t>
  </si>
  <si>
    <t>5/20</t>
  </si>
  <si>
    <t>20</t>
  </si>
  <si>
    <t>بارم نمرات   &gt;&gt;&gt;&gt;&gt;</t>
  </si>
  <si>
    <t>اثر حضور فعال سرکلاس و تمرین</t>
  </si>
  <si>
    <t>اثر امتحان در منرل</t>
  </si>
  <si>
    <t>اثر نمره پایانترم</t>
  </si>
  <si>
    <t>اثر میانترم</t>
  </si>
  <si>
    <t>نمره کتبی پایان ترم</t>
  </si>
  <si>
    <t>نمره کتبی میانترم</t>
  </si>
  <si>
    <t>نمره نهایی جهت سامانه زند از بیست نمره = جمع اثرها</t>
  </si>
  <si>
    <t>نام خانوادگی</t>
  </si>
  <si>
    <t>نام</t>
  </si>
  <si>
    <t>شماره دانشجویی</t>
  </si>
  <si>
    <t>Family</t>
  </si>
  <si>
    <t>Name</t>
  </si>
  <si>
    <t>ID_no</t>
  </si>
  <si>
    <t>chk</t>
  </si>
  <si>
    <t>Final</t>
  </si>
  <si>
    <t>نهایی</t>
  </si>
  <si>
    <t>اثر پایانترم</t>
  </si>
  <si>
    <t>سرکلاس</t>
  </si>
  <si>
    <t>منزل</t>
  </si>
  <si>
    <t>پایانترم</t>
  </si>
  <si>
    <t>Mid</t>
  </si>
  <si>
    <t>MidTerm</t>
  </si>
  <si>
    <t>فعاليت سرکلاس</t>
  </si>
  <si>
    <t>تمرين</t>
  </si>
  <si>
    <t>95-10-09</t>
  </si>
  <si>
    <t>95-10-02</t>
  </si>
  <si>
    <t>95-09-25</t>
  </si>
  <si>
    <t>95-09-18</t>
  </si>
  <si>
    <t>95-09-11</t>
  </si>
  <si>
    <t>95-09-04</t>
  </si>
  <si>
    <t>95-08-27</t>
  </si>
  <si>
    <t>95-08-20</t>
  </si>
  <si>
    <t>95-08-13</t>
  </si>
  <si>
    <t>95-08-06</t>
  </si>
  <si>
    <t>95-07-29</t>
  </si>
  <si>
    <t>95-07-22</t>
  </si>
  <si>
    <t>95-07-15</t>
  </si>
  <si>
    <t>95-07-08</t>
  </si>
  <si>
    <t>رشته تحصيلي</t>
  </si>
  <si>
    <t>معدل</t>
  </si>
  <si>
    <t>نام خانوادگي</t>
  </si>
  <si>
    <t>رديف</t>
  </si>
  <si>
    <t>اثرها</t>
  </si>
  <si>
    <r>
      <t xml:space="preserve">دانشجویان دانشگاه زند درس آماراحتمال کاردانی پنجشنبه  13:00-15:00 </t>
    </r>
    <r>
      <rPr>
        <b/>
        <sz val="14"/>
        <color indexed="8"/>
        <rFont val="B Titr"/>
        <charset val="178"/>
      </rPr>
      <t xml:space="preserve"> </t>
    </r>
    <r>
      <rPr>
        <b/>
        <sz val="14"/>
        <color indexed="8"/>
        <rFont val="B Davat"/>
        <charset val="178"/>
      </rPr>
      <t xml:space="preserve">مقطع </t>
    </r>
    <r>
      <rPr>
        <b/>
        <u/>
        <sz val="14"/>
        <color indexed="8"/>
        <rFont val="B Davat"/>
        <charset val="178"/>
      </rPr>
      <t>_کاردانی</t>
    </r>
    <r>
      <rPr>
        <b/>
        <u/>
        <sz val="14"/>
        <color indexed="8"/>
        <rFont val="B Titr"/>
        <charset val="178"/>
      </rPr>
      <t xml:space="preserve"> </t>
    </r>
    <r>
      <rPr>
        <b/>
        <u/>
        <sz val="14"/>
        <color indexed="8"/>
        <rFont val="B Davat"/>
        <charset val="178"/>
      </rPr>
      <t>_</t>
    </r>
    <r>
      <rPr>
        <b/>
        <sz val="14"/>
        <color indexed="8"/>
        <rFont val="B Davat"/>
        <charset val="178"/>
      </rPr>
      <t xml:space="preserve"> مهر 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</si>
</sst>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39">
    <font>
      <sz val="14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16"/>
      <color indexed="8"/>
      <name val="B Davat"/>
      <charset val="178"/>
    </font>
    <font>
      <sz val="12"/>
      <color indexed="8"/>
      <name val="B Davat"/>
      <charset val="178"/>
    </font>
    <font>
      <sz val="18"/>
      <color theme="1"/>
      <name val="B Vahid"/>
      <charset val="178"/>
    </font>
    <font>
      <sz val="8"/>
      <color indexed="8"/>
      <name val="B Homa"/>
      <charset val="178"/>
    </font>
    <font>
      <sz val="10"/>
      <color theme="1"/>
      <name val="Calibri"/>
      <family val="2"/>
      <charset val="178"/>
      <scheme val="minor"/>
    </font>
    <font>
      <sz val="11"/>
      <color indexed="8"/>
      <name val="Calibri Light"/>
      <family val="1"/>
      <scheme val="major"/>
    </font>
    <font>
      <sz val="10"/>
      <color rgb="FF000000"/>
      <name val="Mitra"/>
    </font>
    <font>
      <sz val="14"/>
      <color indexed="8"/>
      <name val="B Davat"/>
      <charset val="178"/>
    </font>
    <font>
      <u/>
      <sz val="11"/>
      <color theme="10"/>
      <name val="Calibri"/>
      <family val="2"/>
      <charset val="178"/>
    </font>
    <font>
      <b/>
      <sz val="20"/>
      <color theme="1"/>
      <name val="Calibri"/>
      <family val="2"/>
      <scheme val="minor"/>
    </font>
    <font>
      <b/>
      <sz val="20"/>
      <color indexed="8"/>
      <name val="B Davat"/>
      <charset val="178"/>
    </font>
    <font>
      <b/>
      <sz val="14"/>
      <color indexed="8"/>
      <name val="B Davat"/>
      <charset val="178"/>
    </font>
    <font>
      <sz val="14"/>
      <color theme="1"/>
      <name val="B Traffic"/>
      <charset val="178"/>
    </font>
    <font>
      <b/>
      <sz val="11"/>
      <color indexed="8"/>
      <name val="B Davat"/>
      <charset val="17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B Traffic"/>
      <charset val="178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rgb="FF000000"/>
      <name val="B Mitra"/>
      <charset val="178"/>
    </font>
    <font>
      <sz val="14"/>
      <color rgb="FF000000"/>
      <name val="Mitra"/>
    </font>
    <font>
      <b/>
      <sz val="10"/>
      <color rgb="FF000000"/>
      <name val="Mitra"/>
    </font>
    <font>
      <b/>
      <sz val="14"/>
      <color rgb="FF000000"/>
      <name val="Mitra"/>
      <charset val="178"/>
    </font>
    <font>
      <b/>
      <sz val="10"/>
      <color rgb="FF000000"/>
      <name val="B Mitra"/>
      <charset val="178"/>
    </font>
    <font>
      <sz val="12"/>
      <color rgb="FF000000"/>
      <name val="Mitra"/>
    </font>
    <font>
      <b/>
      <sz val="14"/>
      <color rgb="FF000000"/>
      <name val="Mitra"/>
    </font>
    <font>
      <b/>
      <sz val="8"/>
      <color indexed="8"/>
      <name val="B Davat"/>
      <charset val="178"/>
    </font>
    <font>
      <b/>
      <sz val="12"/>
      <color indexed="8"/>
      <name val="B Davat"/>
      <charset val="178"/>
    </font>
    <font>
      <b/>
      <sz val="9"/>
      <color indexed="8"/>
      <name val="B Davat"/>
      <charset val="178"/>
    </font>
    <font>
      <b/>
      <sz val="18"/>
      <color theme="1"/>
      <name val="Calibri"/>
      <family val="2"/>
      <scheme val="minor"/>
    </font>
    <font>
      <b/>
      <sz val="14"/>
      <color indexed="8"/>
      <name val="B Titr"/>
      <charset val="178"/>
    </font>
    <font>
      <b/>
      <u/>
      <sz val="14"/>
      <color indexed="8"/>
      <name val="B Davat"/>
      <charset val="178"/>
    </font>
    <font>
      <b/>
      <u/>
      <sz val="14"/>
      <color indexed="8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3" fillId="0" borderId="0" xfId="3" applyAlignment="1" applyProtection="1">
      <alignment vertical="center" wrapText="1"/>
    </xf>
    <xf numFmtId="0" fontId="13" fillId="2" borderId="0" xfId="3" applyFill="1" applyBorder="1" applyAlignment="1" applyProtection="1">
      <alignment vertical="center" wrapText="1"/>
    </xf>
    <xf numFmtId="0" fontId="20" fillId="2" borderId="0" xfId="2" applyFont="1" applyFill="1" applyBorder="1" applyProtection="1"/>
    <xf numFmtId="0" fontId="2" fillId="2" borderId="0" xfId="2" applyFill="1" applyBorder="1" applyProtection="1"/>
    <xf numFmtId="12" fontId="25" fillId="0" borderId="10" xfId="2" applyNumberFormat="1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center" vertical="center" wrapText="1"/>
    </xf>
    <xf numFmtId="0" fontId="16" fillId="0" borderId="25" xfId="1" applyFont="1" applyBorder="1" applyAlignment="1" applyProtection="1">
      <alignment horizontal="center" wrapText="1"/>
    </xf>
    <xf numFmtId="0" fontId="16" fillId="0" borderId="26" xfId="2" applyFont="1" applyBorder="1" applyAlignment="1" applyProtection="1">
      <alignment horizontal="center" wrapText="1"/>
    </xf>
    <xf numFmtId="0" fontId="16" fillId="0" borderId="25" xfId="2" applyFont="1" applyBorder="1" applyAlignment="1" applyProtection="1">
      <alignment horizontal="center" wrapText="1"/>
    </xf>
    <xf numFmtId="0" fontId="2" fillId="0" borderId="0" xfId="1" applyAlignment="1" applyProtection="1"/>
    <xf numFmtId="0" fontId="2" fillId="2" borderId="0" xfId="2" applyFill="1" applyBorder="1" applyAlignment="1" applyProtection="1"/>
    <xf numFmtId="0" fontId="2" fillId="0" borderId="24" xfId="2" applyBorder="1" applyAlignment="1" applyProtection="1"/>
    <xf numFmtId="0" fontId="2" fillId="0" borderId="23" xfId="2" applyBorder="1" applyAlignment="1" applyProtection="1"/>
    <xf numFmtId="0" fontId="18" fillId="0" borderId="18" xfId="1" applyFont="1" applyBorder="1" applyAlignment="1" applyProtection="1">
      <alignment horizontal="center" vertical="center"/>
    </xf>
    <xf numFmtId="0" fontId="18" fillId="0" borderId="19" xfId="1" applyFont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 wrapText="1"/>
    </xf>
    <xf numFmtId="0" fontId="18" fillId="0" borderId="18" xfId="1" applyFont="1" applyBorder="1" applyAlignment="1" applyProtection="1">
      <alignment horizontal="center" vertical="center" textRotation="90"/>
    </xf>
    <xf numFmtId="0" fontId="33" fillId="0" borderId="18" xfId="1" applyFont="1" applyBorder="1" applyAlignment="1" applyProtection="1">
      <alignment horizontal="center" vertical="center" textRotation="90"/>
    </xf>
    <xf numFmtId="0" fontId="32" fillId="0" borderId="1" xfId="1" applyFont="1" applyBorder="1" applyAlignment="1" applyProtection="1">
      <alignment horizontal="center" vertical="center" textRotation="90"/>
    </xf>
    <xf numFmtId="0" fontId="32" fillId="0" borderId="1" xfId="2" applyFont="1" applyBorder="1" applyAlignment="1" applyProtection="1">
      <alignment horizontal="center" vertical="center" textRotation="90"/>
    </xf>
    <xf numFmtId="0" fontId="32" fillId="0" borderId="17" xfId="2" applyFont="1" applyBorder="1" applyAlignment="1" applyProtection="1">
      <alignment horizontal="center" vertical="center" textRotation="90"/>
    </xf>
    <xf numFmtId="0" fontId="2" fillId="0" borderId="0" xfId="1" applyFill="1" applyBorder="1" applyAlignment="1" applyProtection="1"/>
    <xf numFmtId="49" fontId="31" fillId="6" borderId="2" xfId="2" applyNumberFormat="1" applyFont="1" applyFill="1" applyBorder="1" applyAlignment="1" applyProtection="1">
      <alignment horizontal="center" vertical="center" wrapText="1"/>
    </xf>
    <xf numFmtId="49" fontId="30" fillId="0" borderId="2" xfId="2" applyNumberFormat="1" applyFont="1" applyFill="1" applyBorder="1" applyAlignment="1" applyProtection="1">
      <alignment horizontal="center" wrapText="1"/>
    </xf>
    <xf numFmtId="49" fontId="30" fillId="5" borderId="15" xfId="2" applyNumberFormat="1" applyFont="1" applyFill="1" applyBorder="1" applyAlignment="1" applyProtection="1">
      <alignment horizontal="center" wrapText="1"/>
    </xf>
    <xf numFmtId="49" fontId="30" fillId="5" borderId="14" xfId="2" applyNumberFormat="1" applyFont="1" applyFill="1" applyBorder="1" applyAlignment="1" applyProtection="1">
      <alignment horizontal="center" wrapText="1"/>
    </xf>
    <xf numFmtId="164" fontId="2" fillId="0" borderId="0" xfId="1" applyNumberFormat="1" applyAlignment="1" applyProtection="1">
      <alignment vertical="center" wrapText="1"/>
    </xf>
    <xf numFmtId="0" fontId="17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vertical="center" textRotation="90"/>
    </xf>
    <xf numFmtId="0" fontId="15" fillId="0" borderId="1" xfId="1" applyFont="1" applyBorder="1" applyAlignment="1" applyProtection="1">
      <alignment horizontal="center" vertical="center"/>
    </xf>
    <xf numFmtId="2" fontId="16" fillId="0" borderId="1" xfId="1" applyNumberFormat="1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vertical="center"/>
    </xf>
    <xf numFmtId="2" fontId="1" fillId="0" borderId="1" xfId="1" applyNumberFormat="1" applyFont="1" applyBorder="1" applyAlignment="1" applyProtection="1">
      <alignment vertical="center"/>
    </xf>
    <xf numFmtId="2" fontId="4" fillId="0" borderId="1" xfId="2" applyNumberFormat="1" applyFont="1" applyBorder="1" applyAlignment="1" applyProtection="1">
      <alignment vertical="center"/>
    </xf>
    <xf numFmtId="2" fontId="10" fillId="0" borderId="1" xfId="2" applyNumberFormat="1" applyFont="1" applyBorder="1" applyAlignment="1" applyProtection="1">
      <alignment horizontal="center" vertical="center"/>
    </xf>
    <xf numFmtId="2" fontId="11" fillId="0" borderId="2" xfId="2" applyNumberFormat="1" applyFont="1" applyFill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2" fillId="0" borderId="0" xfId="1" applyAlignment="1" applyProtection="1">
      <alignment vertical="center" wrapText="1"/>
    </xf>
    <xf numFmtId="0" fontId="2" fillId="2" borderId="0" xfId="2" applyFill="1" applyBorder="1" applyAlignment="1" applyProtection="1">
      <alignment vertical="center" wrapText="1"/>
    </xf>
    <xf numFmtId="49" fontId="29" fillId="0" borderId="2" xfId="2" applyNumberFormat="1" applyFont="1" applyFill="1" applyBorder="1" applyAlignment="1" applyProtection="1">
      <alignment horizontal="center"/>
    </xf>
    <xf numFmtId="49" fontId="28" fillId="6" borderId="12" xfId="2" applyNumberFormat="1" applyFont="1" applyFill="1" applyBorder="1" applyAlignment="1" applyProtection="1">
      <alignment horizontal="center"/>
    </xf>
    <xf numFmtId="49" fontId="27" fillId="0" borderId="2" xfId="2" applyNumberFormat="1" applyFont="1" applyFill="1" applyBorder="1" applyAlignment="1" applyProtection="1">
      <alignment horizontal="center"/>
    </xf>
    <xf numFmtId="49" fontId="11" fillId="0" borderId="2" xfId="2" applyNumberFormat="1" applyFont="1" applyFill="1" applyBorder="1" applyAlignment="1" applyProtection="1">
      <alignment horizontal="center"/>
    </xf>
    <xf numFmtId="49" fontId="26" fillId="5" borderId="2" xfId="2" applyNumberFormat="1" applyFont="1" applyFill="1" applyBorder="1" applyAlignment="1" applyProtection="1">
      <alignment horizontal="center"/>
    </xf>
    <xf numFmtId="49" fontId="26" fillId="5" borderId="11" xfId="2" applyNumberFormat="1" applyFont="1" applyFill="1" applyBorder="1" applyAlignment="1" applyProtection="1">
      <alignment horizontal="center"/>
    </xf>
    <xf numFmtId="0" fontId="2" fillId="2" borderId="0" xfId="2" applyFill="1" applyBorder="1" applyAlignment="1" applyProtection="1">
      <alignment vertical="center"/>
    </xf>
    <xf numFmtId="0" fontId="2" fillId="0" borderId="0" xfId="1" applyAlignment="1" applyProtection="1">
      <alignment vertical="center"/>
    </xf>
    <xf numFmtId="0" fontId="16" fillId="0" borderId="1" xfId="1" applyFont="1" applyBorder="1" applyAlignment="1" applyProtection="1">
      <alignment horizontal="center" vertical="center"/>
    </xf>
    <xf numFmtId="0" fontId="12" fillId="0" borderId="1" xfId="1" applyFont="1" applyBorder="1" applyAlignment="1" applyProtection="1">
      <alignment horizontal="center" vertical="center"/>
    </xf>
    <xf numFmtId="0" fontId="19" fillId="0" borderId="1" xfId="1" applyFont="1" applyBorder="1" applyAlignment="1" applyProtection="1">
      <alignment vertical="center"/>
    </xf>
    <xf numFmtId="0" fontId="18" fillId="0" borderId="3" xfId="1" applyFont="1" applyBorder="1" applyAlignment="1" applyProtection="1">
      <alignment vertical="center" textRotation="90"/>
    </xf>
    <xf numFmtId="0" fontId="18" fillId="0" borderId="7" xfId="1" applyFont="1" applyBorder="1" applyAlignment="1" applyProtection="1">
      <alignment vertical="center" textRotation="90"/>
    </xf>
    <xf numFmtId="0" fontId="19" fillId="2" borderId="6" xfId="2" applyFont="1" applyFill="1" applyBorder="1" applyProtection="1"/>
    <xf numFmtId="0" fontId="21" fillId="0" borderId="1" xfId="1" applyFont="1" applyBorder="1" applyAlignment="1" applyProtection="1">
      <alignment vertical="center" wrapText="1"/>
    </xf>
    <xf numFmtId="0" fontId="19" fillId="2" borderId="5" xfId="2" applyFont="1" applyFill="1" applyBorder="1" applyProtection="1"/>
    <xf numFmtId="0" fontId="17" fillId="0" borderId="1" xfId="1" applyFont="1" applyBorder="1" applyAlignment="1" applyProtection="1">
      <alignment wrapText="1"/>
    </xf>
    <xf numFmtId="0" fontId="17" fillId="0" borderId="1" xfId="1" applyFont="1" applyBorder="1" applyAlignment="1" applyProtection="1">
      <alignment vertical="center"/>
    </xf>
    <xf numFmtId="0" fontId="2" fillId="2" borderId="0" xfId="1" applyFill="1" applyBorder="1" applyAlignment="1" applyProtection="1">
      <alignment vertical="center" wrapText="1"/>
    </xf>
    <xf numFmtId="164" fontId="2" fillId="2" borderId="0" xfId="1" applyNumberFormat="1" applyFill="1" applyBorder="1" applyAlignment="1" applyProtection="1">
      <alignment vertical="center" wrapText="1"/>
    </xf>
    <xf numFmtId="0" fontId="2" fillId="0" borderId="0" xfId="2" applyAlignment="1" applyProtection="1">
      <alignment vertical="center"/>
    </xf>
    <xf numFmtId="0" fontId="2" fillId="0" borderId="0" xfId="2" applyAlignment="1" applyProtection="1">
      <alignment vertical="center" wrapText="1"/>
    </xf>
    <xf numFmtId="0" fontId="3" fillId="0" borderId="0" xfId="1" applyFont="1" applyAlignment="1" applyProtection="1"/>
    <xf numFmtId="0" fontId="8" fillId="0" borderId="1" xfId="1" applyFont="1" applyBorder="1" applyAlignment="1" applyProtection="1">
      <alignment vertical="center"/>
    </xf>
    <xf numFmtId="0" fontId="15" fillId="0" borderId="3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wrapText="1"/>
    </xf>
    <xf numFmtId="0" fontId="5" fillId="0" borderId="1" xfId="1" applyFont="1" applyBorder="1" applyAlignment="1" applyProtection="1">
      <alignment horizontal="right" vertical="center"/>
    </xf>
    <xf numFmtId="2" fontId="12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2" fillId="0" borderId="1" xfId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2" fillId="0" borderId="0" xfId="2" applyAlignment="1" applyProtection="1"/>
    <xf numFmtId="0" fontId="4" fillId="0" borderId="0" xfId="2" applyFont="1" applyBorder="1" applyAlignment="1" applyProtection="1">
      <alignment vertical="center"/>
    </xf>
    <xf numFmtId="0" fontId="16" fillId="0" borderId="27" xfId="1" applyFont="1" applyBorder="1" applyAlignment="1" applyProtection="1">
      <alignment horizontal="center" wrapText="1"/>
    </xf>
    <xf numFmtId="0" fontId="16" fillId="0" borderId="26" xfId="1" applyFont="1" applyBorder="1" applyAlignment="1" applyProtection="1">
      <alignment horizontal="center" wrapText="1"/>
    </xf>
    <xf numFmtId="0" fontId="35" fillId="5" borderId="22" xfId="2" applyFont="1" applyFill="1" applyBorder="1" applyAlignment="1" applyProtection="1">
      <alignment horizontal="center" vertical="center"/>
    </xf>
    <xf numFmtId="0" fontId="35" fillId="5" borderId="21" xfId="2" applyFont="1" applyFill="1" applyBorder="1" applyAlignment="1" applyProtection="1">
      <alignment horizontal="center" vertical="center"/>
    </xf>
    <xf numFmtId="0" fontId="35" fillId="5" borderId="20" xfId="2" applyFont="1" applyFill="1" applyBorder="1" applyAlignment="1" applyProtection="1">
      <alignment horizontal="center" vertical="center"/>
    </xf>
    <xf numFmtId="0" fontId="20" fillId="2" borderId="16" xfId="2" applyFont="1" applyFill="1" applyBorder="1" applyAlignment="1" applyProtection="1">
      <alignment horizontal="center" vertical="center" wrapText="1"/>
    </xf>
    <xf numFmtId="0" fontId="20" fillId="2" borderId="13" xfId="2" applyFont="1" applyFill="1" applyBorder="1" applyAlignment="1" applyProtection="1">
      <alignment horizontal="center" vertical="center" wrapText="1"/>
    </xf>
    <xf numFmtId="0" fontId="24" fillId="2" borderId="8" xfId="2" applyFont="1" applyFill="1" applyBorder="1" applyAlignment="1" applyProtection="1">
      <alignment horizontal="center" vertical="center" wrapText="1"/>
      <protection hidden="1"/>
    </xf>
    <xf numFmtId="2" fontId="14" fillId="4" borderId="9" xfId="2" applyNumberFormat="1" applyFont="1" applyFill="1" applyBorder="1" applyAlignment="1" applyProtection="1">
      <alignment horizontal="center" vertical="center" wrapText="1"/>
      <protection hidden="1"/>
    </xf>
    <xf numFmtId="0" fontId="23" fillId="2" borderId="8" xfId="2" applyFont="1" applyFill="1" applyBorder="1" applyAlignment="1" applyProtection="1">
      <alignment horizontal="center" vertical="center" wrapText="1"/>
      <protection hidden="1"/>
    </xf>
    <xf numFmtId="0" fontId="22" fillId="3" borderId="8" xfId="2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2657556</xdr:colOff>
      <xdr:row>3</xdr:row>
      <xdr:rowOff>270409</xdr:rowOff>
    </xdr:from>
    <xdr:to>
      <xdr:col>40</xdr:col>
      <xdr:colOff>3017062</xdr:colOff>
      <xdr:row>4</xdr:row>
      <xdr:rowOff>220475</xdr:rowOff>
    </xdr:to>
    <xdr:sp macro="" textlink="">
      <xdr:nvSpPr>
        <xdr:cNvPr id="2" name="Up Arrow 1"/>
        <xdr:cNvSpPr/>
      </xdr:nvSpPr>
      <xdr:spPr>
        <a:xfrm rot="2837707">
          <a:off x="9962599845" y="861027"/>
          <a:ext cx="188191" cy="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43</xdr:col>
      <xdr:colOff>399386</xdr:colOff>
      <xdr:row>3</xdr:row>
      <xdr:rowOff>312168</xdr:rowOff>
    </xdr:from>
    <xdr:to>
      <xdr:col>43</xdr:col>
      <xdr:colOff>826653</xdr:colOff>
      <xdr:row>5</xdr:row>
      <xdr:rowOff>0</xdr:rowOff>
    </xdr:to>
    <xdr:sp macro="" textlink="">
      <xdr:nvSpPr>
        <xdr:cNvPr id="3" name="Up Arrow 2"/>
        <xdr:cNvSpPr/>
      </xdr:nvSpPr>
      <xdr:spPr>
        <a:xfrm>
          <a:off x="9960866022" y="759843"/>
          <a:ext cx="208192" cy="19265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40</xdr:col>
      <xdr:colOff>2045367</xdr:colOff>
      <xdr:row>3</xdr:row>
      <xdr:rowOff>146639</xdr:rowOff>
    </xdr:from>
    <xdr:to>
      <xdr:col>41</xdr:col>
      <xdr:colOff>42378</xdr:colOff>
      <xdr:row>4</xdr:row>
      <xdr:rowOff>96705</xdr:rowOff>
    </xdr:to>
    <xdr:sp macro="" textlink="">
      <xdr:nvSpPr>
        <xdr:cNvPr id="4" name="Up Arrow 3"/>
        <xdr:cNvSpPr/>
      </xdr:nvSpPr>
      <xdr:spPr>
        <a:xfrm rot="4027374">
          <a:off x="9962602582" y="765979"/>
          <a:ext cx="140566" cy="448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43</xdr:col>
      <xdr:colOff>399386</xdr:colOff>
      <xdr:row>3</xdr:row>
      <xdr:rowOff>312168</xdr:rowOff>
    </xdr:from>
    <xdr:to>
      <xdr:col>43</xdr:col>
      <xdr:colOff>826653</xdr:colOff>
      <xdr:row>5</xdr:row>
      <xdr:rowOff>0</xdr:rowOff>
    </xdr:to>
    <xdr:sp macro="" textlink="">
      <xdr:nvSpPr>
        <xdr:cNvPr id="5" name="Up Arrow 4"/>
        <xdr:cNvSpPr/>
      </xdr:nvSpPr>
      <xdr:spPr>
        <a:xfrm>
          <a:off x="9960866022" y="759843"/>
          <a:ext cx="208192" cy="19265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1"/>
  <sheetViews>
    <sheetView rightToLeft="1" tabSelected="1" topLeftCell="AN1" zoomScale="90" zoomScaleNormal="90" workbookViewId="0">
      <selection activeCell="AN9" sqref="AN9"/>
    </sheetView>
  </sheetViews>
  <sheetFormatPr defaultRowHeight="15.75"/>
  <cols>
    <col min="1" max="1" width="7.09765625" style="10" hidden="1" customWidth="1"/>
    <col min="2" max="2" width="6.3984375" style="10" hidden="1" customWidth="1"/>
    <col min="3" max="3" width="15.796875" style="10" hidden="1" customWidth="1"/>
    <col min="4" max="4" width="6.3984375" style="10" hidden="1" customWidth="1"/>
    <col min="5" max="5" width="5.3984375" style="10" hidden="1" customWidth="1"/>
    <col min="6" max="25" width="1.59765625" style="10" hidden="1" customWidth="1"/>
    <col min="26" max="26" width="2.69921875" style="63" hidden="1" customWidth="1"/>
    <col min="27" max="27" width="2.3984375" style="10" hidden="1" customWidth="1"/>
    <col min="28" max="28" width="5.3984375" style="10" hidden="1" customWidth="1"/>
    <col min="29" max="29" width="6" style="73" hidden="1" customWidth="1"/>
    <col min="30" max="33" width="4.09765625" style="73" hidden="1" customWidth="1"/>
    <col min="34" max="35" width="6" style="73" hidden="1" customWidth="1"/>
    <col min="36" max="36" width="3" style="73" hidden="1" customWidth="1"/>
    <col min="37" max="37" width="7.09765625" style="10" hidden="1" customWidth="1"/>
    <col min="38" max="39" width="0" style="10" hidden="1" customWidth="1"/>
    <col min="40" max="40" width="8.796875" style="10"/>
    <col min="41" max="41" width="26.296875" style="10" customWidth="1"/>
    <col min="42" max="42" width="13.3984375" style="10" customWidth="1"/>
    <col min="43" max="43" width="14.69921875" style="10" customWidth="1"/>
    <col min="44" max="44" width="15.5" style="10" customWidth="1"/>
    <col min="45" max="16384" width="8.796875" style="10"/>
  </cols>
  <sheetData>
    <row r="1" spans="1:51" ht="42" customHeight="1" thickBot="1">
      <c r="A1" s="75" t="s">
        <v>104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"/>
      <c r="AC1" s="8"/>
      <c r="AD1" s="8"/>
      <c r="AE1" s="8"/>
      <c r="AF1" s="8"/>
      <c r="AG1" s="8"/>
      <c r="AH1" s="9"/>
      <c r="AI1" s="9"/>
      <c r="AJ1" s="9"/>
      <c r="AN1" s="11"/>
      <c r="AO1" s="12"/>
      <c r="AP1" s="13"/>
      <c r="AQ1" s="13"/>
      <c r="AR1" s="13"/>
      <c r="AS1" s="13"/>
      <c r="AT1" s="13"/>
      <c r="AU1" s="77" t="s">
        <v>103</v>
      </c>
      <c r="AV1" s="78"/>
      <c r="AW1" s="78"/>
      <c r="AX1" s="79"/>
      <c r="AY1" s="11"/>
    </row>
    <row r="2" spans="1:51" ht="65.25" customHeight="1" thickBot="1">
      <c r="A2" s="14" t="s">
        <v>102</v>
      </c>
      <c r="B2" s="15" t="s">
        <v>69</v>
      </c>
      <c r="C2" s="15" t="s">
        <v>101</v>
      </c>
      <c r="D2" s="15" t="s">
        <v>100</v>
      </c>
      <c r="E2" s="16" t="s">
        <v>99</v>
      </c>
      <c r="F2" s="17" t="s">
        <v>98</v>
      </c>
      <c r="G2" s="17" t="s">
        <v>97</v>
      </c>
      <c r="H2" s="17" t="s">
        <v>96</v>
      </c>
      <c r="I2" s="17" t="s">
        <v>95</v>
      </c>
      <c r="J2" s="17" t="s">
        <v>94</v>
      </c>
      <c r="K2" s="17" t="s">
        <v>93</v>
      </c>
      <c r="L2" s="17" t="s">
        <v>92</v>
      </c>
      <c r="M2" s="17" t="s">
        <v>91</v>
      </c>
      <c r="N2" s="17" t="s">
        <v>90</v>
      </c>
      <c r="O2" s="17" t="s">
        <v>89</v>
      </c>
      <c r="P2" s="17" t="s">
        <v>88</v>
      </c>
      <c r="Q2" s="17" t="s">
        <v>87</v>
      </c>
      <c r="R2" s="17" t="s">
        <v>86</v>
      </c>
      <c r="S2" s="17" t="s">
        <v>85</v>
      </c>
      <c r="T2" s="17"/>
      <c r="U2" s="17"/>
      <c r="V2" s="17"/>
      <c r="W2" s="17"/>
      <c r="X2" s="17" t="s">
        <v>84</v>
      </c>
      <c r="Y2" s="18" t="s">
        <v>84</v>
      </c>
      <c r="Z2" s="17" t="s">
        <v>83</v>
      </c>
      <c r="AA2" s="19" t="s">
        <v>82</v>
      </c>
      <c r="AB2" s="19" t="s">
        <v>81</v>
      </c>
      <c r="AC2" s="20" t="s">
        <v>80</v>
      </c>
      <c r="AD2" s="20" t="s">
        <v>79</v>
      </c>
      <c r="AE2" s="20" t="s">
        <v>78</v>
      </c>
      <c r="AF2" s="20" t="s">
        <v>64</v>
      </c>
      <c r="AG2" s="20" t="s">
        <v>77</v>
      </c>
      <c r="AH2" s="20" t="s">
        <v>76</v>
      </c>
      <c r="AI2" s="20" t="s">
        <v>75</v>
      </c>
      <c r="AJ2" s="21" t="s">
        <v>74</v>
      </c>
      <c r="AK2" s="10" t="s">
        <v>73</v>
      </c>
      <c r="AL2" s="10" t="s">
        <v>72</v>
      </c>
      <c r="AM2" s="22" t="s">
        <v>71</v>
      </c>
      <c r="AN2" s="11"/>
      <c r="AO2" s="80" t="s">
        <v>70</v>
      </c>
      <c r="AP2" s="6" t="s">
        <v>69</v>
      </c>
      <c r="AQ2" s="6" t="s">
        <v>68</v>
      </c>
      <c r="AR2" s="23" t="s">
        <v>67</v>
      </c>
      <c r="AS2" s="24" t="s">
        <v>66</v>
      </c>
      <c r="AT2" s="24" t="s">
        <v>65</v>
      </c>
      <c r="AU2" s="25" t="s">
        <v>64</v>
      </c>
      <c r="AV2" s="25" t="s">
        <v>63</v>
      </c>
      <c r="AW2" s="25" t="s">
        <v>62</v>
      </c>
      <c r="AX2" s="26" t="s">
        <v>61</v>
      </c>
      <c r="AY2" s="11"/>
    </row>
    <row r="3" spans="1:51" s="48" customFormat="1" ht="24.95" customHeight="1" thickTop="1" thickBot="1">
      <c r="A3" s="27">
        <v>94403245</v>
      </c>
      <c r="B3" s="28" t="s">
        <v>9</v>
      </c>
      <c r="C3" s="28" t="s">
        <v>8</v>
      </c>
      <c r="D3" s="28">
        <v>13.52</v>
      </c>
      <c r="E3" s="29"/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2"/>
      <c r="U3" s="31"/>
      <c r="V3" s="31"/>
      <c r="W3" s="31"/>
      <c r="X3" s="29"/>
      <c r="Y3" s="29"/>
      <c r="Z3" s="33"/>
      <c r="AA3" s="33"/>
      <c r="AB3" s="34"/>
      <c r="AC3" s="35"/>
      <c r="AD3" s="36">
        <v>0</v>
      </c>
      <c r="AE3" s="37"/>
      <c r="AF3" s="36">
        <f t="shared" ref="AF3:AF33" si="0">AB3*5/20</f>
        <v>0</v>
      </c>
      <c r="AG3" s="36">
        <f t="shared" ref="AG3:AG33" si="1">AC3*13/20</f>
        <v>0</v>
      </c>
      <c r="AH3" s="35">
        <f t="shared" ref="AH3:AH24" si="2">AD3+AE3+AF3+AG3</f>
        <v>0</v>
      </c>
      <c r="AI3" s="35"/>
      <c r="AJ3" s="38" t="str">
        <f t="shared" ref="AJ3:AJ38" si="3">IF(AC3&gt;AB3,"CHK","-")</f>
        <v>-</v>
      </c>
      <c r="AK3" s="27">
        <v>94403245</v>
      </c>
      <c r="AL3" s="39" t="s">
        <v>9</v>
      </c>
      <c r="AM3" s="39" t="s">
        <v>8</v>
      </c>
      <c r="AN3" s="40"/>
      <c r="AO3" s="81"/>
      <c r="AP3" s="41"/>
      <c r="AQ3" s="41" t="s">
        <v>60</v>
      </c>
      <c r="AR3" s="42"/>
      <c r="AS3" s="43" t="s">
        <v>59</v>
      </c>
      <c r="AT3" s="44" t="s">
        <v>59</v>
      </c>
      <c r="AU3" s="45" t="s">
        <v>58</v>
      </c>
      <c r="AV3" s="45" t="s">
        <v>57</v>
      </c>
      <c r="AW3" s="45" t="s">
        <v>56</v>
      </c>
      <c r="AX3" s="46" t="s">
        <v>56</v>
      </c>
      <c r="AY3" s="47"/>
    </row>
    <row r="4" spans="1:51" s="48" customFormat="1" ht="24.95" customHeight="1" thickTop="1" thickBot="1">
      <c r="A4" s="27">
        <v>93403002</v>
      </c>
      <c r="B4" s="28" t="s">
        <v>54</v>
      </c>
      <c r="C4" s="28" t="s">
        <v>53</v>
      </c>
      <c r="D4" s="28">
        <v>14.49</v>
      </c>
      <c r="E4" s="29" t="s">
        <v>17</v>
      </c>
      <c r="F4" s="30" t="s">
        <v>55</v>
      </c>
      <c r="G4" s="31" t="s">
        <v>0</v>
      </c>
      <c r="H4" s="31" t="s">
        <v>0</v>
      </c>
      <c r="I4" s="31" t="s">
        <v>0</v>
      </c>
      <c r="J4" s="31" t="s">
        <v>0</v>
      </c>
      <c r="K4" s="31" t="s">
        <v>0</v>
      </c>
      <c r="L4" s="31" t="s">
        <v>0</v>
      </c>
      <c r="M4" s="31" t="s">
        <v>0</v>
      </c>
      <c r="N4" s="31" t="s">
        <v>0</v>
      </c>
      <c r="O4" s="31" t="s">
        <v>0</v>
      </c>
      <c r="P4" s="31" t="s">
        <v>0</v>
      </c>
      <c r="Q4" s="31" t="s">
        <v>0</v>
      </c>
      <c r="R4" s="31"/>
      <c r="S4" s="32" t="s">
        <v>0</v>
      </c>
      <c r="T4" s="32" t="s">
        <v>16</v>
      </c>
      <c r="U4" s="49" t="s">
        <v>16</v>
      </c>
      <c r="V4" s="49" t="s">
        <v>16</v>
      </c>
      <c r="W4" s="49" t="s">
        <v>16</v>
      </c>
      <c r="X4" s="50"/>
      <c r="Y4" s="50" t="s">
        <v>15</v>
      </c>
      <c r="Z4" s="50" t="s">
        <v>16</v>
      </c>
      <c r="AA4" s="51" t="s">
        <v>24</v>
      </c>
      <c r="AB4" s="34">
        <v>15.5</v>
      </c>
      <c r="AC4" s="35">
        <v>18</v>
      </c>
      <c r="AD4" s="36">
        <v>1</v>
      </c>
      <c r="AE4" s="37">
        <v>1</v>
      </c>
      <c r="AF4" s="36">
        <f t="shared" si="0"/>
        <v>3.875</v>
      </c>
      <c r="AG4" s="36">
        <f t="shared" si="1"/>
        <v>11.7</v>
      </c>
      <c r="AH4" s="35">
        <f t="shared" si="2"/>
        <v>17.574999999999999</v>
      </c>
      <c r="AI4" s="35">
        <v>18.5</v>
      </c>
      <c r="AJ4" s="38" t="str">
        <f t="shared" si="3"/>
        <v>CHK</v>
      </c>
      <c r="AK4" s="27">
        <v>93403002</v>
      </c>
      <c r="AL4" s="39" t="s">
        <v>54</v>
      </c>
      <c r="AM4" s="39" t="s">
        <v>53</v>
      </c>
      <c r="AN4" s="40"/>
      <c r="AO4" s="5"/>
      <c r="AP4" s="82" t="e">
        <f>VLOOKUP($AO:$AO,$A:$AJ,2,FALSE)</f>
        <v>#N/A</v>
      </c>
      <c r="AQ4" s="82" t="e">
        <f>VLOOKUP($AO:$AO,$A:$AJ,3,FALSE)</f>
        <v>#N/A</v>
      </c>
      <c r="AR4" s="83" t="e">
        <f>VLOOKUP($AO:$AO,$A:$AJ,34,FALSE)</f>
        <v>#N/A</v>
      </c>
      <c r="AS4" s="84" t="e">
        <f>VLOOKUP($AO:$AO,$A:$AJ,28,FALSE)</f>
        <v>#N/A</v>
      </c>
      <c r="AT4" s="84" t="e">
        <f>VLOOKUP($AO:$AO,$A:$AJ,29,FALSE)</f>
        <v>#N/A</v>
      </c>
      <c r="AU4" s="85" t="e">
        <f>VLOOKUP($AO:$AO,$A:$AJ,32,FALSE)</f>
        <v>#N/A</v>
      </c>
      <c r="AV4" s="85" t="e">
        <f>VLOOKUP($AO:$AO,$A:$AJ,33,FALSE)</f>
        <v>#N/A</v>
      </c>
      <c r="AW4" s="85" t="e">
        <f>VLOOKUP($AO:$AO,$A:$AJ,30,FALSE)</f>
        <v>#N/A</v>
      </c>
      <c r="AX4" s="85" t="e">
        <f>VLOOKUP($AO:$AO,$A:$AJ,31,FALSE)</f>
        <v>#N/A</v>
      </c>
      <c r="AY4" s="47"/>
    </row>
    <row r="5" spans="1:51" s="48" customFormat="1" ht="24.95" customHeight="1" thickBot="1">
      <c r="A5" s="27">
        <v>93403528</v>
      </c>
      <c r="B5" s="28" t="s">
        <v>52</v>
      </c>
      <c r="C5" s="28" t="s">
        <v>51</v>
      </c>
      <c r="D5" s="28">
        <v>13.59</v>
      </c>
      <c r="E5" s="29" t="s">
        <v>17</v>
      </c>
      <c r="F5" s="52"/>
      <c r="G5" s="31"/>
      <c r="H5" s="31"/>
      <c r="I5" s="31" t="s">
        <v>0</v>
      </c>
      <c r="J5" s="31" t="s">
        <v>0</v>
      </c>
      <c r="K5" s="31"/>
      <c r="L5" s="31" t="s">
        <v>0</v>
      </c>
      <c r="M5" s="31" t="s">
        <v>0</v>
      </c>
      <c r="N5" s="31"/>
      <c r="O5" s="31"/>
      <c r="P5" s="31" t="s">
        <v>0</v>
      </c>
      <c r="Q5" s="31"/>
      <c r="R5" s="31" t="s">
        <v>0</v>
      </c>
      <c r="S5" s="32"/>
      <c r="T5" s="32"/>
      <c r="U5" s="49"/>
      <c r="V5" s="49" t="s">
        <v>16</v>
      </c>
      <c r="W5" s="49"/>
      <c r="X5" s="50"/>
      <c r="Y5" s="50" t="s">
        <v>15</v>
      </c>
      <c r="Z5" s="50" t="s">
        <v>16</v>
      </c>
      <c r="AA5" s="51" t="s">
        <v>16</v>
      </c>
      <c r="AB5" s="34">
        <v>15.5</v>
      </c>
      <c r="AC5" s="35">
        <v>16.25</v>
      </c>
      <c r="AD5" s="36">
        <v>1</v>
      </c>
      <c r="AE5" s="37">
        <v>1</v>
      </c>
      <c r="AF5" s="36">
        <f t="shared" si="0"/>
        <v>3.875</v>
      </c>
      <c r="AG5" s="36">
        <f t="shared" si="1"/>
        <v>10.5625</v>
      </c>
      <c r="AH5" s="35">
        <f t="shared" si="2"/>
        <v>16.4375</v>
      </c>
      <c r="AI5" s="35">
        <v>17</v>
      </c>
      <c r="AJ5" s="38" t="str">
        <f t="shared" si="3"/>
        <v>CHK</v>
      </c>
      <c r="AK5" s="27">
        <v>93403528</v>
      </c>
      <c r="AL5" s="39" t="s">
        <v>52</v>
      </c>
      <c r="AM5" s="39" t="s">
        <v>51</v>
      </c>
      <c r="AN5" s="40"/>
      <c r="AO5" s="3" t="s">
        <v>50</v>
      </c>
      <c r="AP5" s="3"/>
      <c r="AQ5" s="3"/>
      <c r="AR5" s="4"/>
      <c r="AS5" s="4"/>
      <c r="AT5" s="4"/>
      <c r="AU5" s="3"/>
      <c r="AV5" s="4"/>
      <c r="AW5" s="4"/>
      <c r="AX5" s="4"/>
      <c r="AY5" s="47"/>
    </row>
    <row r="6" spans="1:51" s="48" customFormat="1" ht="24.95" customHeight="1">
      <c r="A6" s="27">
        <v>94404144</v>
      </c>
      <c r="B6" s="28" t="s">
        <v>32</v>
      </c>
      <c r="C6" s="28" t="s">
        <v>49</v>
      </c>
      <c r="D6" s="28">
        <v>12.52</v>
      </c>
      <c r="E6" s="29" t="s">
        <v>17</v>
      </c>
      <c r="F6" s="53"/>
      <c r="G6" s="31"/>
      <c r="H6" s="31"/>
      <c r="I6" s="31"/>
      <c r="J6" s="31"/>
      <c r="K6" s="31"/>
      <c r="L6" s="31" t="s">
        <v>0</v>
      </c>
      <c r="M6" s="31" t="s">
        <v>0</v>
      </c>
      <c r="N6" s="31"/>
      <c r="O6" s="31"/>
      <c r="P6" s="31"/>
      <c r="Q6" s="31" t="s">
        <v>0</v>
      </c>
      <c r="R6" s="31"/>
      <c r="S6" s="32"/>
      <c r="T6" s="32" t="s">
        <v>16</v>
      </c>
      <c r="U6" s="49" t="s">
        <v>16</v>
      </c>
      <c r="V6" s="49" t="s">
        <v>16</v>
      </c>
      <c r="W6" s="49"/>
      <c r="X6" s="50"/>
      <c r="Y6" s="50"/>
      <c r="Z6" s="51"/>
      <c r="AA6" s="51"/>
      <c r="AB6" s="34">
        <v>14.5</v>
      </c>
      <c r="AC6" s="35">
        <v>4.5</v>
      </c>
      <c r="AD6" s="36">
        <v>1</v>
      </c>
      <c r="AE6" s="37">
        <v>1</v>
      </c>
      <c r="AF6" s="36">
        <f t="shared" si="0"/>
        <v>3.625</v>
      </c>
      <c r="AG6" s="36">
        <f t="shared" si="1"/>
        <v>2.9249999999999998</v>
      </c>
      <c r="AH6" s="35">
        <f t="shared" si="2"/>
        <v>8.5500000000000007</v>
      </c>
      <c r="AI6" s="35">
        <v>10</v>
      </c>
      <c r="AJ6" s="38" t="str">
        <f t="shared" si="3"/>
        <v>-</v>
      </c>
      <c r="AK6" s="27">
        <v>94404144</v>
      </c>
      <c r="AL6" s="39" t="s">
        <v>32</v>
      </c>
      <c r="AM6" s="39" t="s">
        <v>49</v>
      </c>
      <c r="AN6" s="40"/>
      <c r="AO6" s="3" t="s">
        <v>48</v>
      </c>
      <c r="AP6" s="3"/>
      <c r="AQ6" s="3"/>
      <c r="AR6" s="54" t="s">
        <v>47</v>
      </c>
      <c r="AS6" s="4"/>
      <c r="AT6" s="4"/>
      <c r="AU6" s="3"/>
      <c r="AV6" s="4"/>
      <c r="AW6" s="4"/>
      <c r="AX6" s="4"/>
      <c r="AY6" s="47"/>
    </row>
    <row r="7" spans="1:51" s="48" customFormat="1" ht="24.95" customHeight="1" thickBot="1">
      <c r="A7" s="27">
        <v>93403076</v>
      </c>
      <c r="B7" s="55" t="s">
        <v>46</v>
      </c>
      <c r="C7" s="28" t="s">
        <v>45</v>
      </c>
      <c r="D7" s="28">
        <v>13.34</v>
      </c>
      <c r="E7" s="29"/>
      <c r="F7" s="31"/>
      <c r="G7" s="31"/>
      <c r="H7" s="31"/>
      <c r="I7" s="31" t="s">
        <v>0</v>
      </c>
      <c r="J7" s="31"/>
      <c r="K7" s="31" t="s">
        <v>0</v>
      </c>
      <c r="L7" s="31" t="s">
        <v>0</v>
      </c>
      <c r="M7" s="31" t="s">
        <v>0</v>
      </c>
      <c r="N7" s="31" t="s">
        <v>0</v>
      </c>
      <c r="O7" s="31"/>
      <c r="P7" s="31" t="s">
        <v>0</v>
      </c>
      <c r="Q7" s="31" t="s">
        <v>0</v>
      </c>
      <c r="R7" s="31"/>
      <c r="S7" s="32"/>
      <c r="T7" s="32"/>
      <c r="U7" s="49" t="s">
        <v>16</v>
      </c>
      <c r="V7" s="49" t="s">
        <v>16</v>
      </c>
      <c r="W7" s="49" t="s">
        <v>16</v>
      </c>
      <c r="X7" s="50"/>
      <c r="Y7" s="50"/>
      <c r="Z7" s="51"/>
      <c r="AA7" s="51"/>
      <c r="AB7" s="34">
        <v>12.5</v>
      </c>
      <c r="AC7" s="35">
        <v>8.5</v>
      </c>
      <c r="AD7" s="36">
        <v>0</v>
      </c>
      <c r="AE7" s="37">
        <v>1</v>
      </c>
      <c r="AF7" s="36">
        <f t="shared" si="0"/>
        <v>3.125</v>
      </c>
      <c r="AG7" s="36">
        <f t="shared" si="1"/>
        <v>5.5250000000000004</v>
      </c>
      <c r="AH7" s="35">
        <f t="shared" si="2"/>
        <v>9.65</v>
      </c>
      <c r="AI7" s="35">
        <v>10.5</v>
      </c>
      <c r="AJ7" s="38" t="str">
        <f t="shared" si="3"/>
        <v>-</v>
      </c>
      <c r="AK7" s="27">
        <v>93403076</v>
      </c>
      <c r="AL7" s="39" t="s">
        <v>46</v>
      </c>
      <c r="AM7" s="39" t="s">
        <v>45</v>
      </c>
      <c r="AN7" s="40"/>
      <c r="AO7" s="3" t="s">
        <v>44</v>
      </c>
      <c r="AP7" s="4"/>
      <c r="AQ7" s="4"/>
      <c r="AR7" s="56" t="s">
        <v>43</v>
      </c>
      <c r="AS7" s="4"/>
      <c r="AT7" s="4"/>
      <c r="AU7" s="4"/>
      <c r="AV7" s="4"/>
      <c r="AW7" s="4"/>
      <c r="AX7" s="4"/>
      <c r="AY7" s="47"/>
    </row>
    <row r="8" spans="1:51" s="48" customFormat="1" ht="24.95" customHeight="1">
      <c r="A8" s="27">
        <v>94403036</v>
      </c>
      <c r="B8" s="28" t="s">
        <v>6</v>
      </c>
      <c r="C8" s="28" t="s">
        <v>5</v>
      </c>
      <c r="D8" s="28">
        <v>12.7</v>
      </c>
      <c r="E8" s="29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  <c r="U8" s="31"/>
      <c r="V8" s="31"/>
      <c r="W8" s="31"/>
      <c r="X8" s="29"/>
      <c r="Y8" s="29"/>
      <c r="Z8" s="33"/>
      <c r="AA8" s="33"/>
      <c r="AB8" s="34"/>
      <c r="AC8" s="35"/>
      <c r="AD8" s="36">
        <v>0</v>
      </c>
      <c r="AE8" s="37">
        <v>0</v>
      </c>
      <c r="AF8" s="36">
        <f t="shared" si="0"/>
        <v>0</v>
      </c>
      <c r="AG8" s="36">
        <f t="shared" si="1"/>
        <v>0</v>
      </c>
      <c r="AH8" s="35">
        <f t="shared" si="2"/>
        <v>0</v>
      </c>
      <c r="AI8" s="35"/>
      <c r="AJ8" s="38" t="str">
        <f t="shared" si="3"/>
        <v>-</v>
      </c>
      <c r="AK8" s="27">
        <v>94403036</v>
      </c>
      <c r="AL8" s="39" t="s">
        <v>6</v>
      </c>
      <c r="AM8" s="39" t="s">
        <v>5</v>
      </c>
      <c r="AN8" s="40"/>
      <c r="AO8" s="3" t="s">
        <v>42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s="48" customFormat="1" ht="24.95" customHeight="1">
      <c r="A9" s="27">
        <v>9517017</v>
      </c>
      <c r="B9" s="57" t="s">
        <v>4</v>
      </c>
      <c r="C9" s="57" t="s">
        <v>41</v>
      </c>
      <c r="D9" s="58"/>
      <c r="E9" s="29" t="s">
        <v>17</v>
      </c>
      <c r="F9" s="31"/>
      <c r="G9" s="31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/>
      <c r="M9" s="31"/>
      <c r="N9" s="31" t="s">
        <v>0</v>
      </c>
      <c r="O9" s="31" t="s">
        <v>0</v>
      </c>
      <c r="P9" s="31"/>
      <c r="Q9" s="31"/>
      <c r="R9" s="31" t="s">
        <v>0</v>
      </c>
      <c r="S9" s="32"/>
      <c r="T9" s="32"/>
      <c r="U9" s="49"/>
      <c r="V9" s="49"/>
      <c r="W9" s="49"/>
      <c r="X9" s="50"/>
      <c r="Y9" s="50"/>
      <c r="Z9" s="51" t="s">
        <v>16</v>
      </c>
      <c r="AA9" s="51" t="s">
        <v>16</v>
      </c>
      <c r="AB9" s="34"/>
      <c r="AC9" s="35">
        <v>10.75</v>
      </c>
      <c r="AD9" s="36">
        <v>1</v>
      </c>
      <c r="AE9" s="37">
        <v>1</v>
      </c>
      <c r="AF9" s="36">
        <f t="shared" si="0"/>
        <v>0</v>
      </c>
      <c r="AG9" s="36">
        <f t="shared" si="1"/>
        <v>6.9874999999999998</v>
      </c>
      <c r="AH9" s="35">
        <f t="shared" si="2"/>
        <v>8.9875000000000007</v>
      </c>
      <c r="AI9" s="35">
        <v>10</v>
      </c>
      <c r="AJ9" s="38" t="str">
        <f t="shared" si="3"/>
        <v>CHK</v>
      </c>
      <c r="AK9" s="27">
        <v>9517017</v>
      </c>
      <c r="AL9" s="39" t="s">
        <v>4</v>
      </c>
      <c r="AM9" s="39" t="s">
        <v>40</v>
      </c>
      <c r="AN9" s="40"/>
      <c r="AO9" s="40"/>
      <c r="AP9" s="40"/>
      <c r="AQ9" s="40"/>
      <c r="AR9" s="40"/>
      <c r="AS9" s="40"/>
      <c r="AT9" s="40"/>
      <c r="AU9" s="2"/>
      <c r="AV9" s="47"/>
      <c r="AW9" s="47"/>
      <c r="AX9" s="47"/>
      <c r="AY9" s="47"/>
    </row>
    <row r="10" spans="1:51" s="48" customFormat="1" ht="24.95" customHeight="1">
      <c r="A10" s="27">
        <v>93403252</v>
      </c>
      <c r="B10" s="28" t="s">
        <v>4</v>
      </c>
      <c r="C10" s="28" t="s">
        <v>39</v>
      </c>
      <c r="D10" s="28">
        <v>14.55</v>
      </c>
      <c r="E10" s="29" t="s">
        <v>17</v>
      </c>
      <c r="F10" s="31"/>
      <c r="G10" s="31" t="s">
        <v>0</v>
      </c>
      <c r="H10" s="31" t="s">
        <v>0</v>
      </c>
      <c r="I10" s="31"/>
      <c r="J10" s="31" t="s">
        <v>0</v>
      </c>
      <c r="K10" s="31" t="s">
        <v>0</v>
      </c>
      <c r="L10" s="31" t="s">
        <v>0</v>
      </c>
      <c r="M10" s="31" t="s">
        <v>0</v>
      </c>
      <c r="N10" s="31" t="s">
        <v>0</v>
      </c>
      <c r="O10" s="31" t="s">
        <v>0</v>
      </c>
      <c r="P10" s="31" t="s">
        <v>0</v>
      </c>
      <c r="Q10" s="31" t="s">
        <v>0</v>
      </c>
      <c r="R10" s="31"/>
      <c r="S10" s="32"/>
      <c r="T10" s="32"/>
      <c r="U10" s="49" t="s">
        <v>16</v>
      </c>
      <c r="V10" s="49" t="s">
        <v>16</v>
      </c>
      <c r="W10" s="49" t="s">
        <v>16</v>
      </c>
      <c r="X10" s="50"/>
      <c r="Y10" s="50" t="s">
        <v>16</v>
      </c>
      <c r="Z10" s="51"/>
      <c r="AA10" s="51"/>
      <c r="AB10" s="34">
        <v>20</v>
      </c>
      <c r="AC10" s="35">
        <v>18.5</v>
      </c>
      <c r="AD10" s="36">
        <v>1</v>
      </c>
      <c r="AE10" s="37">
        <v>1</v>
      </c>
      <c r="AF10" s="36">
        <f t="shared" si="0"/>
        <v>5</v>
      </c>
      <c r="AG10" s="36">
        <f t="shared" si="1"/>
        <v>12.025</v>
      </c>
      <c r="AH10" s="35">
        <f t="shared" si="2"/>
        <v>19.024999999999999</v>
      </c>
      <c r="AI10" s="35">
        <v>20</v>
      </c>
      <c r="AJ10" s="38" t="str">
        <f t="shared" si="3"/>
        <v>-</v>
      </c>
      <c r="AK10" s="27">
        <v>93403252</v>
      </c>
      <c r="AL10" s="39" t="s">
        <v>4</v>
      </c>
      <c r="AM10" s="39" t="s">
        <v>39</v>
      </c>
      <c r="AN10" s="40"/>
      <c r="AO10" s="40"/>
      <c r="AP10" s="40"/>
      <c r="AQ10" s="40"/>
      <c r="AR10" s="40"/>
      <c r="AS10" s="40"/>
      <c r="AT10" s="40"/>
      <c r="AU10" s="2"/>
      <c r="AV10" s="47"/>
      <c r="AW10" s="47"/>
      <c r="AX10" s="47"/>
      <c r="AY10" s="47"/>
    </row>
    <row r="11" spans="1:51" s="48" customFormat="1" ht="24.95" customHeight="1">
      <c r="A11" s="27">
        <v>94403606</v>
      </c>
      <c r="B11" s="57" t="s">
        <v>37</v>
      </c>
      <c r="C11" s="57" t="s">
        <v>36</v>
      </c>
      <c r="D11" s="58"/>
      <c r="E11" s="29" t="s">
        <v>38</v>
      </c>
      <c r="F11" s="31"/>
      <c r="G11" s="31"/>
      <c r="H11" s="31"/>
      <c r="I11" s="31" t="s">
        <v>0</v>
      </c>
      <c r="J11" s="31" t="s">
        <v>0</v>
      </c>
      <c r="K11" s="31"/>
      <c r="L11" s="31" t="s">
        <v>0</v>
      </c>
      <c r="M11" s="31"/>
      <c r="N11" s="31"/>
      <c r="O11" s="31" t="s">
        <v>0</v>
      </c>
      <c r="P11" s="31" t="s">
        <v>0</v>
      </c>
      <c r="Q11" s="31" t="s">
        <v>0</v>
      </c>
      <c r="R11" s="31" t="s">
        <v>0</v>
      </c>
      <c r="S11" s="32"/>
      <c r="T11" s="32" t="s">
        <v>16</v>
      </c>
      <c r="U11" s="49"/>
      <c r="V11" s="49" t="s">
        <v>16</v>
      </c>
      <c r="W11" s="49" t="s">
        <v>16</v>
      </c>
      <c r="X11" s="50" t="s">
        <v>15</v>
      </c>
      <c r="Y11" s="50"/>
      <c r="Z11" s="51"/>
      <c r="AA11" s="51"/>
      <c r="AB11" s="34">
        <v>11.5</v>
      </c>
      <c r="AC11" s="35">
        <v>13</v>
      </c>
      <c r="AD11" s="36">
        <v>1</v>
      </c>
      <c r="AE11" s="37">
        <v>1</v>
      </c>
      <c r="AF11" s="36">
        <f t="shared" si="0"/>
        <v>2.875</v>
      </c>
      <c r="AG11" s="36">
        <f t="shared" si="1"/>
        <v>8.4499999999999993</v>
      </c>
      <c r="AH11" s="35">
        <f t="shared" si="2"/>
        <v>13.324999999999999</v>
      </c>
      <c r="AI11" s="35">
        <v>14</v>
      </c>
      <c r="AJ11" s="38" t="str">
        <f t="shared" si="3"/>
        <v>CHK</v>
      </c>
      <c r="AK11" s="27">
        <v>94403606</v>
      </c>
      <c r="AL11" s="39" t="s">
        <v>37</v>
      </c>
      <c r="AM11" s="39" t="s">
        <v>36</v>
      </c>
      <c r="AN11" s="40"/>
      <c r="AO11" s="40"/>
      <c r="AP11" s="40"/>
      <c r="AQ11" s="40"/>
      <c r="AR11" s="40"/>
      <c r="AS11" s="40"/>
      <c r="AT11" s="40"/>
      <c r="AU11" s="2"/>
      <c r="AV11" s="47"/>
      <c r="AW11" s="47"/>
      <c r="AX11" s="47"/>
      <c r="AY11" s="47"/>
    </row>
    <row r="12" spans="1:51" s="48" customFormat="1" ht="24.95" customHeight="1">
      <c r="A12" s="27">
        <v>93403590</v>
      </c>
      <c r="B12" s="28" t="s">
        <v>19</v>
      </c>
      <c r="C12" s="28" t="s">
        <v>35</v>
      </c>
      <c r="D12" s="28">
        <v>12.73</v>
      </c>
      <c r="E12" s="29"/>
      <c r="F12" s="31"/>
      <c r="G12" s="31" t="s">
        <v>0</v>
      </c>
      <c r="H12" s="31" t="s">
        <v>0</v>
      </c>
      <c r="I12" s="31" t="s">
        <v>0</v>
      </c>
      <c r="J12" s="31" t="s">
        <v>0</v>
      </c>
      <c r="K12" s="31" t="s">
        <v>0</v>
      </c>
      <c r="L12" s="31" t="s">
        <v>0</v>
      </c>
      <c r="M12" s="31" t="s">
        <v>0</v>
      </c>
      <c r="N12" s="31" t="s">
        <v>0</v>
      </c>
      <c r="O12" s="31" t="s">
        <v>0</v>
      </c>
      <c r="P12" s="31" t="s">
        <v>0</v>
      </c>
      <c r="Q12" s="31" t="s">
        <v>0</v>
      </c>
      <c r="R12" s="31" t="s">
        <v>0</v>
      </c>
      <c r="S12" s="32" t="s">
        <v>0</v>
      </c>
      <c r="T12" s="32" t="s">
        <v>16</v>
      </c>
      <c r="U12" s="49"/>
      <c r="V12" s="49" t="s">
        <v>16</v>
      </c>
      <c r="W12" s="49" t="s">
        <v>16</v>
      </c>
      <c r="X12" s="50"/>
      <c r="Y12" s="50" t="s">
        <v>15</v>
      </c>
      <c r="Z12" s="50" t="s">
        <v>16</v>
      </c>
      <c r="AA12" s="51" t="s">
        <v>24</v>
      </c>
      <c r="AB12" s="34">
        <v>2</v>
      </c>
      <c r="AC12" s="35">
        <v>2</v>
      </c>
      <c r="AD12" s="36">
        <v>0</v>
      </c>
      <c r="AE12" s="37">
        <v>1</v>
      </c>
      <c r="AF12" s="36">
        <f t="shared" si="0"/>
        <v>0.5</v>
      </c>
      <c r="AG12" s="36">
        <f t="shared" si="1"/>
        <v>1.3</v>
      </c>
      <c r="AH12" s="35">
        <f t="shared" si="2"/>
        <v>2.8</v>
      </c>
      <c r="AI12" s="35">
        <v>3</v>
      </c>
      <c r="AJ12" s="38" t="str">
        <f t="shared" si="3"/>
        <v>-</v>
      </c>
      <c r="AK12" s="27">
        <v>93403590</v>
      </c>
      <c r="AL12" s="39" t="s">
        <v>19</v>
      </c>
      <c r="AM12" s="39" t="s">
        <v>35</v>
      </c>
      <c r="AN12" s="40"/>
      <c r="AO12" s="40"/>
      <c r="AP12" s="40"/>
      <c r="AQ12" s="40"/>
      <c r="AR12" s="40"/>
      <c r="AS12" s="40"/>
      <c r="AT12" s="40"/>
      <c r="AU12" s="2"/>
      <c r="AV12" s="47"/>
      <c r="AW12" s="47"/>
      <c r="AX12" s="47"/>
      <c r="AY12" s="47"/>
    </row>
    <row r="13" spans="1:51" s="48" customFormat="1" ht="24.95" customHeight="1">
      <c r="A13" s="27">
        <v>93403332</v>
      </c>
      <c r="B13" s="28" t="s">
        <v>4</v>
      </c>
      <c r="C13" s="28" t="s">
        <v>34</v>
      </c>
      <c r="D13" s="28">
        <v>12.27</v>
      </c>
      <c r="E13" s="29" t="s">
        <v>17</v>
      </c>
      <c r="F13" s="31"/>
      <c r="G13" s="31" t="s">
        <v>0</v>
      </c>
      <c r="H13" s="31"/>
      <c r="I13" s="31" t="s">
        <v>0</v>
      </c>
      <c r="J13" s="31" t="s">
        <v>0</v>
      </c>
      <c r="K13" s="31" t="s">
        <v>0</v>
      </c>
      <c r="L13" s="31"/>
      <c r="M13" s="31" t="s">
        <v>0</v>
      </c>
      <c r="N13" s="31" t="s">
        <v>0</v>
      </c>
      <c r="O13" s="31"/>
      <c r="P13" s="31" t="s">
        <v>0</v>
      </c>
      <c r="Q13" s="31"/>
      <c r="R13" s="31" t="s">
        <v>0</v>
      </c>
      <c r="S13" s="32" t="s">
        <v>0</v>
      </c>
      <c r="T13" s="32"/>
      <c r="U13" s="49"/>
      <c r="V13" s="49"/>
      <c r="W13" s="49" t="s">
        <v>16</v>
      </c>
      <c r="X13" s="50" t="s">
        <v>16</v>
      </c>
      <c r="Y13" s="50" t="s">
        <v>16</v>
      </c>
      <c r="Z13" s="51"/>
      <c r="AA13" s="51" t="s">
        <v>16</v>
      </c>
      <c r="AB13" s="34">
        <v>7</v>
      </c>
      <c r="AC13" s="35">
        <v>4.5</v>
      </c>
      <c r="AD13" s="36">
        <v>1</v>
      </c>
      <c r="AE13" s="37">
        <v>1</v>
      </c>
      <c r="AF13" s="36">
        <f t="shared" si="0"/>
        <v>1.75</v>
      </c>
      <c r="AG13" s="36">
        <f t="shared" si="1"/>
        <v>2.9249999999999998</v>
      </c>
      <c r="AH13" s="35">
        <f t="shared" si="2"/>
        <v>6.6749999999999998</v>
      </c>
      <c r="AI13" s="35">
        <v>7</v>
      </c>
      <c r="AJ13" s="38" t="str">
        <f t="shared" si="3"/>
        <v>-</v>
      </c>
      <c r="AK13" s="27">
        <v>93403332</v>
      </c>
      <c r="AL13" s="39" t="s">
        <v>4</v>
      </c>
      <c r="AM13" s="39" t="s">
        <v>34</v>
      </c>
      <c r="AN13" s="40"/>
      <c r="AO13" s="59"/>
      <c r="AP13" s="59"/>
      <c r="AQ13" s="60"/>
      <c r="AR13" s="40"/>
      <c r="AS13" s="40"/>
      <c r="AT13" s="40"/>
      <c r="AU13" s="2"/>
      <c r="AV13" s="47"/>
      <c r="AW13" s="47"/>
      <c r="AX13" s="47"/>
      <c r="AY13" s="47"/>
    </row>
    <row r="14" spans="1:51" s="48" customFormat="1" ht="24.95" customHeight="1">
      <c r="A14" s="27">
        <v>93403084</v>
      </c>
      <c r="B14" s="57" t="s">
        <v>2</v>
      </c>
      <c r="C14" s="57" t="s">
        <v>1</v>
      </c>
      <c r="D14" s="58"/>
      <c r="E14" s="29"/>
      <c r="F14" s="31"/>
      <c r="G14" s="31"/>
      <c r="H14" s="31"/>
      <c r="I14" s="31" t="s">
        <v>0</v>
      </c>
      <c r="J14" s="31"/>
      <c r="K14" s="31"/>
      <c r="L14" s="31"/>
      <c r="M14" s="31" t="s">
        <v>0</v>
      </c>
      <c r="N14" s="31"/>
      <c r="O14" s="31"/>
      <c r="P14" s="31" t="s">
        <v>0</v>
      </c>
      <c r="Q14" s="31"/>
      <c r="R14" s="31"/>
      <c r="S14" s="32"/>
      <c r="T14" s="32"/>
      <c r="U14" s="31"/>
      <c r="V14" s="31"/>
      <c r="W14" s="31"/>
      <c r="X14" s="29"/>
      <c r="Y14" s="29"/>
      <c r="Z14" s="33"/>
      <c r="AA14" s="33"/>
      <c r="AB14" s="34">
        <v>12.25</v>
      </c>
      <c r="AC14" s="35">
        <v>8.5</v>
      </c>
      <c r="AD14" s="36">
        <v>0</v>
      </c>
      <c r="AE14" s="37">
        <v>0.5</v>
      </c>
      <c r="AF14" s="36">
        <f t="shared" si="0"/>
        <v>3.0625</v>
      </c>
      <c r="AG14" s="36">
        <f t="shared" si="1"/>
        <v>5.5250000000000004</v>
      </c>
      <c r="AH14" s="35">
        <f t="shared" si="2"/>
        <v>9.0875000000000004</v>
      </c>
      <c r="AI14" s="35">
        <v>10</v>
      </c>
      <c r="AJ14" s="38" t="str">
        <f t="shared" si="3"/>
        <v>-</v>
      </c>
      <c r="AK14" s="27">
        <v>93403084</v>
      </c>
      <c r="AL14" s="39" t="s">
        <v>2</v>
      </c>
      <c r="AM14" s="39" t="s">
        <v>33</v>
      </c>
      <c r="AN14" s="40"/>
      <c r="AO14" s="59"/>
      <c r="AP14" s="59"/>
      <c r="AQ14" s="60"/>
      <c r="AR14" s="40"/>
      <c r="AS14" s="40"/>
      <c r="AT14" s="40"/>
      <c r="AU14" s="2"/>
      <c r="AV14" s="47"/>
      <c r="AW14" s="47"/>
      <c r="AX14" s="47"/>
      <c r="AY14" s="47"/>
    </row>
    <row r="15" spans="1:51" s="48" customFormat="1" ht="24.95" customHeight="1">
      <c r="A15" s="27">
        <v>93403172</v>
      </c>
      <c r="B15" s="28" t="s">
        <v>32</v>
      </c>
      <c r="C15" s="28" t="s">
        <v>31</v>
      </c>
      <c r="D15" s="28">
        <v>13.07</v>
      </c>
      <c r="E15" s="29" t="s">
        <v>17</v>
      </c>
      <c r="F15" s="31"/>
      <c r="G15" s="31"/>
      <c r="H15" s="31" t="s">
        <v>0</v>
      </c>
      <c r="I15" s="31" t="s">
        <v>0</v>
      </c>
      <c r="J15" s="31" t="s">
        <v>0</v>
      </c>
      <c r="K15" s="31" t="s">
        <v>0</v>
      </c>
      <c r="L15" s="31" t="s">
        <v>0</v>
      </c>
      <c r="M15" s="31" t="s">
        <v>0</v>
      </c>
      <c r="N15" s="31" t="s">
        <v>0</v>
      </c>
      <c r="O15" s="31"/>
      <c r="P15" s="31"/>
      <c r="Q15" s="31" t="s">
        <v>0</v>
      </c>
      <c r="R15" s="31" t="s">
        <v>0</v>
      </c>
      <c r="S15" s="32" t="s">
        <v>0</v>
      </c>
      <c r="T15" s="32"/>
      <c r="U15" s="49"/>
      <c r="V15" s="49" t="s">
        <v>16</v>
      </c>
      <c r="W15" s="49" t="s">
        <v>16</v>
      </c>
      <c r="X15" s="50" t="s">
        <v>16</v>
      </c>
      <c r="Y15" s="50"/>
      <c r="Z15" s="51" t="s">
        <v>24</v>
      </c>
      <c r="AA15" s="51"/>
      <c r="AB15" s="34">
        <v>11</v>
      </c>
      <c r="AC15" s="35">
        <v>13.25</v>
      </c>
      <c r="AD15" s="36">
        <v>1</v>
      </c>
      <c r="AE15" s="37">
        <v>1</v>
      </c>
      <c r="AF15" s="36">
        <f t="shared" si="0"/>
        <v>2.75</v>
      </c>
      <c r="AG15" s="36">
        <f t="shared" si="1"/>
        <v>8.6125000000000007</v>
      </c>
      <c r="AH15" s="35">
        <f t="shared" si="2"/>
        <v>13.362500000000001</v>
      </c>
      <c r="AI15" s="35">
        <v>14</v>
      </c>
      <c r="AJ15" s="38" t="str">
        <f t="shared" si="3"/>
        <v>CHK</v>
      </c>
      <c r="AK15" s="27">
        <v>93403172</v>
      </c>
      <c r="AL15" s="39" t="s">
        <v>32</v>
      </c>
      <c r="AM15" s="39" t="s">
        <v>31</v>
      </c>
      <c r="AN15" s="40"/>
      <c r="AO15" s="59"/>
      <c r="AP15" s="59"/>
      <c r="AQ15" s="60"/>
      <c r="AR15" s="40"/>
      <c r="AS15" s="40"/>
      <c r="AT15" s="40"/>
      <c r="AU15" s="2"/>
      <c r="AV15" s="47"/>
      <c r="AW15" s="47"/>
      <c r="AX15" s="47"/>
      <c r="AY15" s="61"/>
    </row>
    <row r="16" spans="1:51" s="48" customFormat="1" ht="24.95" customHeight="1">
      <c r="A16" s="27">
        <v>93403010</v>
      </c>
      <c r="B16" s="28" t="s">
        <v>30</v>
      </c>
      <c r="C16" s="28" t="s">
        <v>29</v>
      </c>
      <c r="D16" s="28">
        <v>14.14</v>
      </c>
      <c r="E16" s="29" t="s">
        <v>17</v>
      </c>
      <c r="F16" s="31"/>
      <c r="G16" s="31" t="s">
        <v>0</v>
      </c>
      <c r="H16" s="31" t="s">
        <v>0</v>
      </c>
      <c r="I16" s="31" t="s">
        <v>0</v>
      </c>
      <c r="J16" s="31" t="s">
        <v>0</v>
      </c>
      <c r="K16" s="31" t="s">
        <v>0</v>
      </c>
      <c r="L16" s="31" t="s">
        <v>0</v>
      </c>
      <c r="M16" s="31" t="s">
        <v>0</v>
      </c>
      <c r="N16" s="31" t="s">
        <v>0</v>
      </c>
      <c r="O16" s="31" t="s">
        <v>0</v>
      </c>
      <c r="P16" s="31" t="s">
        <v>0</v>
      </c>
      <c r="Q16" s="31" t="s">
        <v>0</v>
      </c>
      <c r="R16" s="31" t="s">
        <v>0</v>
      </c>
      <c r="S16" s="32"/>
      <c r="T16" s="32"/>
      <c r="U16" s="49" t="s">
        <v>16</v>
      </c>
      <c r="V16" s="49" t="s">
        <v>16</v>
      </c>
      <c r="W16" s="49" t="s">
        <v>16</v>
      </c>
      <c r="X16" s="50" t="s">
        <v>16</v>
      </c>
      <c r="Y16" s="50" t="s">
        <v>15</v>
      </c>
      <c r="Z16" s="51" t="s">
        <v>16</v>
      </c>
      <c r="AA16" s="51"/>
      <c r="AB16" s="34">
        <v>16.5</v>
      </c>
      <c r="AC16" s="35">
        <v>11</v>
      </c>
      <c r="AD16" s="36">
        <v>1</v>
      </c>
      <c r="AE16" s="37">
        <v>1</v>
      </c>
      <c r="AF16" s="36">
        <f t="shared" si="0"/>
        <v>4.125</v>
      </c>
      <c r="AG16" s="36">
        <f t="shared" si="1"/>
        <v>7.15</v>
      </c>
      <c r="AH16" s="35">
        <f t="shared" si="2"/>
        <v>13.275</v>
      </c>
      <c r="AI16" s="35">
        <v>14</v>
      </c>
      <c r="AJ16" s="38" t="str">
        <f t="shared" si="3"/>
        <v>-</v>
      </c>
      <c r="AK16" s="27">
        <v>93403010</v>
      </c>
      <c r="AL16" s="39" t="s">
        <v>30</v>
      </c>
      <c r="AM16" s="39" t="s">
        <v>29</v>
      </c>
      <c r="AN16" s="40"/>
      <c r="AO16" s="59"/>
      <c r="AP16" s="59"/>
      <c r="AQ16" s="60"/>
      <c r="AR16" s="62"/>
      <c r="AS16" s="62"/>
      <c r="AT16" s="62"/>
      <c r="AU16" s="1"/>
      <c r="AV16" s="61"/>
      <c r="AW16" s="61"/>
      <c r="AX16" s="61"/>
      <c r="AY16" s="61"/>
    </row>
    <row r="17" spans="1:51" s="48" customFormat="1" ht="24.95" customHeight="1">
      <c r="A17" s="27">
        <v>94403220</v>
      </c>
      <c r="B17" s="28" t="s">
        <v>28</v>
      </c>
      <c r="C17" s="28" t="s">
        <v>27</v>
      </c>
      <c r="D17" s="28">
        <v>14.09</v>
      </c>
      <c r="E17" s="29" t="s">
        <v>17</v>
      </c>
      <c r="F17" s="31"/>
      <c r="G17" s="31" t="s">
        <v>0</v>
      </c>
      <c r="H17" s="31"/>
      <c r="I17" s="31" t="s">
        <v>0</v>
      </c>
      <c r="J17" s="31" t="s">
        <v>0</v>
      </c>
      <c r="K17" s="31" t="s">
        <v>0</v>
      </c>
      <c r="L17" s="31" t="s">
        <v>0</v>
      </c>
      <c r="M17" s="31" t="s">
        <v>0</v>
      </c>
      <c r="N17" s="31" t="s">
        <v>0</v>
      </c>
      <c r="O17" s="31"/>
      <c r="P17" s="31" t="s">
        <v>0</v>
      </c>
      <c r="Q17" s="31" t="s">
        <v>0</v>
      </c>
      <c r="R17" s="31" t="s">
        <v>0</v>
      </c>
      <c r="S17" s="32" t="s">
        <v>0</v>
      </c>
      <c r="T17" s="32" t="s">
        <v>16</v>
      </c>
      <c r="U17" s="49"/>
      <c r="V17" s="49" t="s">
        <v>16</v>
      </c>
      <c r="W17" s="49" t="s">
        <v>16</v>
      </c>
      <c r="X17" s="50"/>
      <c r="Y17" s="50" t="s">
        <v>15</v>
      </c>
      <c r="Z17" s="51"/>
      <c r="AA17" s="51" t="s">
        <v>16</v>
      </c>
      <c r="AB17" s="34">
        <v>4</v>
      </c>
      <c r="AC17" s="35">
        <v>14</v>
      </c>
      <c r="AD17" s="36">
        <v>1</v>
      </c>
      <c r="AE17" s="37">
        <v>1</v>
      </c>
      <c r="AF17" s="36">
        <f t="shared" si="0"/>
        <v>1</v>
      </c>
      <c r="AG17" s="36">
        <f t="shared" si="1"/>
        <v>9.1</v>
      </c>
      <c r="AH17" s="35">
        <f t="shared" si="2"/>
        <v>12.1</v>
      </c>
      <c r="AI17" s="35">
        <v>13.5</v>
      </c>
      <c r="AJ17" s="38" t="str">
        <f t="shared" si="3"/>
        <v>CHK</v>
      </c>
      <c r="AK17" s="27">
        <v>94403220</v>
      </c>
      <c r="AL17" s="39" t="s">
        <v>28</v>
      </c>
      <c r="AM17" s="39" t="s">
        <v>27</v>
      </c>
      <c r="AN17" s="40"/>
      <c r="AO17" s="40"/>
      <c r="AP17" s="40"/>
      <c r="AQ17" s="40"/>
      <c r="AR17" s="62"/>
      <c r="AS17" s="62"/>
      <c r="AT17" s="62"/>
      <c r="AU17" s="1"/>
      <c r="AV17" s="61"/>
      <c r="AW17" s="61"/>
      <c r="AX17" s="61"/>
      <c r="AY17" s="61"/>
    </row>
    <row r="18" spans="1:51" s="48" customFormat="1" ht="24.95" customHeight="1">
      <c r="A18" s="27">
        <v>93403197</v>
      </c>
      <c r="B18" s="28" t="s">
        <v>26</v>
      </c>
      <c r="C18" s="28" t="s">
        <v>25</v>
      </c>
      <c r="D18" s="28">
        <v>14.19</v>
      </c>
      <c r="E18" s="29" t="s">
        <v>17</v>
      </c>
      <c r="F18" s="31"/>
      <c r="G18" s="31" t="s">
        <v>0</v>
      </c>
      <c r="H18" s="31" t="s">
        <v>0</v>
      </c>
      <c r="I18" s="31" t="s">
        <v>0</v>
      </c>
      <c r="J18" s="31" t="s">
        <v>0</v>
      </c>
      <c r="K18" s="31" t="s">
        <v>0</v>
      </c>
      <c r="L18" s="31"/>
      <c r="M18" s="31" t="s">
        <v>0</v>
      </c>
      <c r="N18" s="31" t="s">
        <v>0</v>
      </c>
      <c r="O18" s="31"/>
      <c r="P18" s="31" t="s">
        <v>0</v>
      </c>
      <c r="Q18" s="31"/>
      <c r="R18" s="31"/>
      <c r="S18" s="32" t="s">
        <v>0</v>
      </c>
      <c r="T18" s="32"/>
      <c r="U18" s="49" t="s">
        <v>16</v>
      </c>
      <c r="V18" s="49"/>
      <c r="W18" s="49" t="s">
        <v>16</v>
      </c>
      <c r="X18" s="50"/>
      <c r="Y18" s="50" t="s">
        <v>16</v>
      </c>
      <c r="Z18" s="51" t="s">
        <v>16</v>
      </c>
      <c r="AA18" s="51"/>
      <c r="AB18" s="34">
        <v>7.75</v>
      </c>
      <c r="AC18" s="35">
        <v>15.25</v>
      </c>
      <c r="AD18" s="36">
        <v>1</v>
      </c>
      <c r="AE18" s="37">
        <v>1</v>
      </c>
      <c r="AF18" s="36">
        <f t="shared" si="0"/>
        <v>1.9375</v>
      </c>
      <c r="AG18" s="36">
        <f t="shared" si="1"/>
        <v>9.9124999999999996</v>
      </c>
      <c r="AH18" s="35">
        <f t="shared" si="2"/>
        <v>13.85</v>
      </c>
      <c r="AI18" s="35">
        <v>15</v>
      </c>
      <c r="AJ18" s="38" t="str">
        <f t="shared" si="3"/>
        <v>CHK</v>
      </c>
      <c r="AK18" s="27">
        <v>93403197</v>
      </c>
      <c r="AL18" s="39" t="s">
        <v>26</v>
      </c>
      <c r="AM18" s="39" t="s">
        <v>25</v>
      </c>
      <c r="AN18" s="39"/>
      <c r="AO18" s="39"/>
      <c r="AP18" s="39"/>
      <c r="AQ18" s="39"/>
      <c r="AR18" s="39"/>
      <c r="AS18" s="39"/>
      <c r="AT18" s="39"/>
      <c r="AU18" s="1"/>
    </row>
    <row r="19" spans="1:51" s="48" customFormat="1" ht="24.95" customHeight="1">
      <c r="A19" s="27">
        <v>93403695</v>
      </c>
      <c r="B19" s="28" t="s">
        <v>9</v>
      </c>
      <c r="C19" s="28" t="s">
        <v>23</v>
      </c>
      <c r="D19" s="28">
        <v>14.92</v>
      </c>
      <c r="E19" s="29" t="s">
        <v>17</v>
      </c>
      <c r="F19" s="31"/>
      <c r="G19" s="31"/>
      <c r="H19" s="31"/>
      <c r="I19" s="31" t="s">
        <v>0</v>
      </c>
      <c r="J19" s="31"/>
      <c r="K19" s="31" t="s">
        <v>0</v>
      </c>
      <c r="L19" s="31" t="s">
        <v>0</v>
      </c>
      <c r="M19" s="31" t="s">
        <v>0</v>
      </c>
      <c r="N19" s="31"/>
      <c r="O19" s="31"/>
      <c r="P19" s="31" t="s">
        <v>0</v>
      </c>
      <c r="Q19" s="31"/>
      <c r="R19" s="31"/>
      <c r="S19" s="32"/>
      <c r="T19" s="32"/>
      <c r="U19" s="49"/>
      <c r="V19" s="49" t="s">
        <v>16</v>
      </c>
      <c r="W19" s="49" t="s">
        <v>24</v>
      </c>
      <c r="X19" s="50"/>
      <c r="Y19" s="50" t="s">
        <v>15</v>
      </c>
      <c r="Z19" s="51"/>
      <c r="AA19" s="51"/>
      <c r="AB19" s="34">
        <v>15.5</v>
      </c>
      <c r="AC19" s="35">
        <v>12.75</v>
      </c>
      <c r="AD19" s="36">
        <v>1</v>
      </c>
      <c r="AE19" s="37">
        <v>0.75</v>
      </c>
      <c r="AF19" s="36">
        <f t="shared" si="0"/>
        <v>3.875</v>
      </c>
      <c r="AG19" s="36">
        <f t="shared" si="1"/>
        <v>8.2874999999999996</v>
      </c>
      <c r="AH19" s="35">
        <f t="shared" si="2"/>
        <v>13.9125</v>
      </c>
      <c r="AI19" s="35">
        <v>14.5</v>
      </c>
      <c r="AJ19" s="38" t="str">
        <f t="shared" si="3"/>
        <v>-</v>
      </c>
      <c r="AK19" s="27">
        <v>93403695</v>
      </c>
      <c r="AL19" s="39" t="s">
        <v>9</v>
      </c>
      <c r="AM19" s="39" t="s">
        <v>23</v>
      </c>
      <c r="AN19" s="39"/>
      <c r="AO19" s="39"/>
      <c r="AP19" s="39"/>
      <c r="AQ19" s="39"/>
      <c r="AR19" s="39"/>
      <c r="AS19" s="39"/>
      <c r="AT19" s="39"/>
      <c r="AU19" s="1"/>
    </row>
    <row r="20" spans="1:51" s="48" customFormat="1" ht="24.95" customHeight="1">
      <c r="A20" s="27">
        <v>9517010</v>
      </c>
      <c r="B20" s="28" t="s">
        <v>19</v>
      </c>
      <c r="C20" s="28" t="s">
        <v>22</v>
      </c>
      <c r="D20" s="28">
        <v>0</v>
      </c>
      <c r="E20" s="29" t="s">
        <v>17</v>
      </c>
      <c r="F20" s="31"/>
      <c r="G20" s="31"/>
      <c r="H20" s="31"/>
      <c r="I20" s="31" t="s">
        <v>0</v>
      </c>
      <c r="J20" s="31"/>
      <c r="K20" s="31" t="s">
        <v>0</v>
      </c>
      <c r="L20" s="31" t="s">
        <v>0</v>
      </c>
      <c r="M20" s="31" t="s">
        <v>0</v>
      </c>
      <c r="N20" s="31" t="s">
        <v>0</v>
      </c>
      <c r="O20" s="31"/>
      <c r="P20" s="31" t="s">
        <v>0</v>
      </c>
      <c r="Q20" s="31" t="s">
        <v>0</v>
      </c>
      <c r="R20" s="31" t="s">
        <v>0</v>
      </c>
      <c r="S20" s="32"/>
      <c r="T20" s="32" t="s">
        <v>16</v>
      </c>
      <c r="U20" s="49"/>
      <c r="V20" s="49" t="s">
        <v>16</v>
      </c>
      <c r="W20" s="49" t="s">
        <v>16</v>
      </c>
      <c r="X20" s="50" t="s">
        <v>16</v>
      </c>
      <c r="Y20" s="50"/>
      <c r="Z20" s="51"/>
      <c r="AA20" s="51"/>
      <c r="AB20" s="34">
        <v>20</v>
      </c>
      <c r="AC20" s="35">
        <v>19</v>
      </c>
      <c r="AD20" s="36">
        <v>1</v>
      </c>
      <c r="AE20" s="37">
        <v>1</v>
      </c>
      <c r="AF20" s="36">
        <f t="shared" si="0"/>
        <v>5</v>
      </c>
      <c r="AG20" s="36">
        <f t="shared" si="1"/>
        <v>12.35</v>
      </c>
      <c r="AH20" s="35">
        <f t="shared" si="2"/>
        <v>19.350000000000001</v>
      </c>
      <c r="AI20" s="35">
        <v>20</v>
      </c>
      <c r="AJ20" s="38" t="str">
        <f t="shared" si="3"/>
        <v>-</v>
      </c>
      <c r="AK20" s="27">
        <v>9517010</v>
      </c>
      <c r="AL20" s="39" t="s">
        <v>19</v>
      </c>
      <c r="AM20" s="39" t="s">
        <v>22</v>
      </c>
      <c r="AN20" s="39"/>
      <c r="AO20" s="39"/>
      <c r="AP20" s="39"/>
      <c r="AQ20" s="39"/>
      <c r="AR20" s="39"/>
      <c r="AS20" s="39"/>
      <c r="AT20" s="39"/>
      <c r="AU20" s="1"/>
    </row>
    <row r="21" spans="1:51" s="48" customFormat="1" ht="24.95" customHeight="1">
      <c r="A21" s="27">
        <v>93403027</v>
      </c>
      <c r="B21" s="28" t="s">
        <v>21</v>
      </c>
      <c r="C21" s="28" t="s">
        <v>20</v>
      </c>
      <c r="D21" s="28">
        <v>14.3</v>
      </c>
      <c r="E21" s="29" t="s">
        <v>17</v>
      </c>
      <c r="F21" s="31"/>
      <c r="G21" s="31"/>
      <c r="H21" s="31"/>
      <c r="I21" s="31" t="s">
        <v>0</v>
      </c>
      <c r="J21" s="31" t="s">
        <v>0</v>
      </c>
      <c r="K21" s="31" t="s">
        <v>0</v>
      </c>
      <c r="L21" s="31" t="s">
        <v>0</v>
      </c>
      <c r="M21" s="31" t="s">
        <v>0</v>
      </c>
      <c r="N21" s="31"/>
      <c r="O21" s="31" t="s">
        <v>0</v>
      </c>
      <c r="P21" s="31" t="s">
        <v>0</v>
      </c>
      <c r="Q21" s="31" t="s">
        <v>0</v>
      </c>
      <c r="R21" s="31"/>
      <c r="S21" s="32" t="s">
        <v>0</v>
      </c>
      <c r="T21" s="32" t="s">
        <v>16</v>
      </c>
      <c r="U21" s="49" t="s">
        <v>16</v>
      </c>
      <c r="V21" s="49" t="s">
        <v>16</v>
      </c>
      <c r="W21" s="49" t="s">
        <v>16</v>
      </c>
      <c r="X21" s="50"/>
      <c r="Y21" s="50" t="s">
        <v>15</v>
      </c>
      <c r="Z21" s="51"/>
      <c r="AA21" s="51" t="s">
        <v>16</v>
      </c>
      <c r="AB21" s="34">
        <v>17.5</v>
      </c>
      <c r="AC21" s="35">
        <v>19.75</v>
      </c>
      <c r="AD21" s="36">
        <v>1</v>
      </c>
      <c r="AE21" s="37">
        <v>1</v>
      </c>
      <c r="AF21" s="36">
        <f t="shared" si="0"/>
        <v>4.375</v>
      </c>
      <c r="AG21" s="36">
        <f t="shared" si="1"/>
        <v>12.8375</v>
      </c>
      <c r="AH21" s="35">
        <f t="shared" si="2"/>
        <v>19.212499999999999</v>
      </c>
      <c r="AI21" s="35">
        <v>20</v>
      </c>
      <c r="AJ21" s="38" t="str">
        <f t="shared" si="3"/>
        <v>CHK</v>
      </c>
      <c r="AK21" s="27">
        <v>93403027</v>
      </c>
      <c r="AL21" s="39" t="s">
        <v>21</v>
      </c>
      <c r="AM21" s="39" t="s">
        <v>20</v>
      </c>
    </row>
    <row r="22" spans="1:51" s="48" customFormat="1" ht="24.95" customHeight="1">
      <c r="A22" s="27">
        <v>93403277</v>
      </c>
      <c r="B22" s="28" t="s">
        <v>19</v>
      </c>
      <c r="C22" s="28" t="s">
        <v>18</v>
      </c>
      <c r="D22" s="28">
        <v>13.24</v>
      </c>
      <c r="E22" s="29" t="s">
        <v>17</v>
      </c>
      <c r="F22" s="31"/>
      <c r="G22" s="31"/>
      <c r="H22" s="31"/>
      <c r="I22" s="31" t="s">
        <v>0</v>
      </c>
      <c r="J22" s="31" t="s">
        <v>0</v>
      </c>
      <c r="K22" s="31" t="s">
        <v>0</v>
      </c>
      <c r="L22" s="31" t="s">
        <v>0</v>
      </c>
      <c r="M22" s="31" t="s">
        <v>0</v>
      </c>
      <c r="N22" s="31" t="s">
        <v>0</v>
      </c>
      <c r="O22" s="31"/>
      <c r="P22" s="31" t="s">
        <v>0</v>
      </c>
      <c r="Q22" s="31" t="s">
        <v>0</v>
      </c>
      <c r="R22" s="31" t="s">
        <v>0</v>
      </c>
      <c r="S22" s="32" t="s">
        <v>0</v>
      </c>
      <c r="T22" s="32" t="s">
        <v>16</v>
      </c>
      <c r="U22" s="49" t="s">
        <v>16</v>
      </c>
      <c r="V22" s="49" t="s">
        <v>16</v>
      </c>
      <c r="W22" s="49"/>
      <c r="X22" s="50"/>
      <c r="Y22" s="50"/>
      <c r="Z22" s="51"/>
      <c r="AA22" s="51"/>
      <c r="AB22" s="34">
        <v>11</v>
      </c>
      <c r="AC22" s="35">
        <v>11.75</v>
      </c>
      <c r="AD22" s="36">
        <v>1</v>
      </c>
      <c r="AE22" s="37">
        <v>1</v>
      </c>
      <c r="AF22" s="36">
        <f t="shared" si="0"/>
        <v>2.75</v>
      </c>
      <c r="AG22" s="36">
        <f t="shared" si="1"/>
        <v>7.6375000000000002</v>
      </c>
      <c r="AH22" s="35">
        <f t="shared" si="2"/>
        <v>12.387499999999999</v>
      </c>
      <c r="AI22" s="35">
        <v>13</v>
      </c>
      <c r="AJ22" s="38" t="str">
        <f t="shared" si="3"/>
        <v>CHK</v>
      </c>
      <c r="AK22" s="27">
        <v>93403277</v>
      </c>
      <c r="AL22" s="39" t="s">
        <v>19</v>
      </c>
      <c r="AM22" s="39" t="s">
        <v>18</v>
      </c>
    </row>
    <row r="23" spans="1:51" s="48" customFormat="1" ht="24.95" customHeight="1">
      <c r="A23" s="27">
        <v>94403003</v>
      </c>
      <c r="B23" s="28" t="s">
        <v>14</v>
      </c>
      <c r="C23" s="28" t="s">
        <v>13</v>
      </c>
      <c r="D23" s="28">
        <v>16.25</v>
      </c>
      <c r="E23" s="29" t="s">
        <v>17</v>
      </c>
      <c r="F23" s="31"/>
      <c r="G23" s="31"/>
      <c r="H23" s="31"/>
      <c r="I23" s="31" t="s">
        <v>0</v>
      </c>
      <c r="J23" s="31" t="s">
        <v>0</v>
      </c>
      <c r="K23" s="31"/>
      <c r="L23" s="31" t="s">
        <v>0</v>
      </c>
      <c r="M23" s="31" t="s">
        <v>0</v>
      </c>
      <c r="N23" s="31" t="s">
        <v>0</v>
      </c>
      <c r="O23" s="31"/>
      <c r="P23" s="31"/>
      <c r="Q23" s="31" t="s">
        <v>0</v>
      </c>
      <c r="R23" s="31"/>
      <c r="S23" s="32" t="s">
        <v>0</v>
      </c>
      <c r="T23" s="32" t="s">
        <v>16</v>
      </c>
      <c r="U23" s="49"/>
      <c r="V23" s="49" t="s">
        <v>16</v>
      </c>
      <c r="W23" s="49"/>
      <c r="X23" s="50" t="s">
        <v>16</v>
      </c>
      <c r="Y23" s="50" t="s">
        <v>15</v>
      </c>
      <c r="Z23" s="51"/>
      <c r="AA23" s="51"/>
      <c r="AB23" s="34">
        <v>15</v>
      </c>
      <c r="AC23" s="35">
        <v>17.25</v>
      </c>
      <c r="AD23" s="36">
        <v>1</v>
      </c>
      <c r="AE23" s="37">
        <v>1</v>
      </c>
      <c r="AF23" s="36">
        <f t="shared" si="0"/>
        <v>3.75</v>
      </c>
      <c r="AG23" s="36">
        <f t="shared" si="1"/>
        <v>11.2125</v>
      </c>
      <c r="AH23" s="35">
        <f t="shared" si="2"/>
        <v>16.962499999999999</v>
      </c>
      <c r="AI23" s="35">
        <v>17.5</v>
      </c>
      <c r="AJ23" s="38" t="str">
        <f t="shared" si="3"/>
        <v>CHK</v>
      </c>
      <c r="AK23" s="27">
        <v>94403003</v>
      </c>
      <c r="AL23" s="39" t="s">
        <v>14</v>
      </c>
      <c r="AM23" s="39" t="s">
        <v>13</v>
      </c>
    </row>
    <row r="24" spans="1:51" s="48" customFormat="1" ht="24.95" customHeight="1">
      <c r="A24" s="27">
        <v>92403356</v>
      </c>
      <c r="B24" s="57" t="s">
        <v>11</v>
      </c>
      <c r="C24" s="57" t="s">
        <v>12</v>
      </c>
      <c r="D24" s="58"/>
      <c r="E24" s="29"/>
      <c r="F24" s="31"/>
      <c r="G24" s="31"/>
      <c r="H24" s="31"/>
      <c r="I24" s="31"/>
      <c r="J24" s="31" t="s">
        <v>0</v>
      </c>
      <c r="K24" s="31"/>
      <c r="L24" s="31"/>
      <c r="M24" s="31" t="s">
        <v>0</v>
      </c>
      <c r="N24" s="31"/>
      <c r="O24" s="31"/>
      <c r="P24" s="31"/>
      <c r="Q24" s="31"/>
      <c r="R24" s="31"/>
      <c r="S24" s="32"/>
      <c r="T24" s="32"/>
      <c r="U24" s="49"/>
      <c r="V24" s="49"/>
      <c r="W24" s="49"/>
      <c r="X24" s="50"/>
      <c r="Y24" s="50"/>
      <c r="Z24" s="51"/>
      <c r="AA24" s="51"/>
      <c r="AB24" s="34"/>
      <c r="AC24" s="35">
        <v>9</v>
      </c>
      <c r="AD24" s="36">
        <v>0</v>
      </c>
      <c r="AE24" s="37">
        <v>0</v>
      </c>
      <c r="AF24" s="36">
        <f t="shared" si="0"/>
        <v>0</v>
      </c>
      <c r="AG24" s="36">
        <f t="shared" si="1"/>
        <v>5.85</v>
      </c>
      <c r="AH24" s="35">
        <f t="shared" si="2"/>
        <v>5.85</v>
      </c>
      <c r="AI24" s="35">
        <v>6</v>
      </c>
      <c r="AJ24" s="38" t="str">
        <f t="shared" si="3"/>
        <v>CHK</v>
      </c>
      <c r="AK24" s="27">
        <v>92403356</v>
      </c>
      <c r="AL24" s="39" t="s">
        <v>11</v>
      </c>
      <c r="AM24" s="39" t="s">
        <v>10</v>
      </c>
      <c r="AN24" s="39"/>
      <c r="AO24" s="39"/>
      <c r="AP24" s="39"/>
      <c r="AQ24" s="39"/>
      <c r="AR24" s="39"/>
      <c r="AS24" s="39"/>
      <c r="AT24" s="39"/>
      <c r="AU24" s="1"/>
    </row>
    <row r="25" spans="1:51" ht="21">
      <c r="AC25" s="35"/>
      <c r="AD25" s="36"/>
      <c r="AE25" s="37"/>
      <c r="AF25" s="36">
        <f t="shared" si="0"/>
        <v>0</v>
      </c>
      <c r="AG25" s="36">
        <f t="shared" si="1"/>
        <v>0</v>
      </c>
      <c r="AH25" s="35"/>
      <c r="AI25" s="35"/>
      <c r="AJ25" s="38" t="str">
        <f t="shared" si="3"/>
        <v>-</v>
      </c>
    </row>
    <row r="26" spans="1:51" s="48" customFormat="1" ht="24.95" customHeight="1" thickBot="1">
      <c r="A26" s="64"/>
      <c r="B26" s="57"/>
      <c r="C26" s="57"/>
      <c r="D26" s="58"/>
      <c r="E26" s="29"/>
      <c r="F26" s="6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1"/>
      <c r="V26" s="31"/>
      <c r="W26" s="31"/>
      <c r="X26" s="29"/>
      <c r="Y26" s="29"/>
      <c r="Z26" s="33"/>
      <c r="AA26" s="33"/>
      <c r="AB26" s="34"/>
      <c r="AC26" s="35"/>
      <c r="AD26" s="36"/>
      <c r="AE26" s="37"/>
      <c r="AF26" s="36">
        <f t="shared" si="0"/>
        <v>0</v>
      </c>
      <c r="AG26" s="36">
        <f t="shared" si="1"/>
        <v>0</v>
      </c>
      <c r="AH26" s="35"/>
      <c r="AI26" s="35"/>
      <c r="AJ26" s="38" t="str">
        <f t="shared" si="3"/>
        <v>-</v>
      </c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1"/>
    </row>
    <row r="27" spans="1:51" s="48" customFormat="1" ht="24.95" customHeight="1" thickTop="1">
      <c r="A27" s="64">
        <v>1</v>
      </c>
      <c r="B27" s="28" t="s">
        <v>9</v>
      </c>
      <c r="C27" s="28" t="s">
        <v>8</v>
      </c>
      <c r="D27" s="28">
        <v>13.52</v>
      </c>
      <c r="E27" s="29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1"/>
      <c r="V27" s="31"/>
      <c r="W27" s="31"/>
      <c r="X27" s="29"/>
      <c r="Y27" s="29"/>
      <c r="Z27" s="33"/>
      <c r="AA27" s="33"/>
      <c r="AB27" s="34"/>
      <c r="AC27" s="35"/>
      <c r="AD27" s="36"/>
      <c r="AE27" s="37"/>
      <c r="AF27" s="36">
        <f t="shared" si="0"/>
        <v>0</v>
      </c>
      <c r="AG27" s="36">
        <f t="shared" si="1"/>
        <v>0</v>
      </c>
      <c r="AH27" s="35"/>
      <c r="AI27" s="35"/>
      <c r="AJ27" s="38" t="str">
        <f t="shared" si="3"/>
        <v>-</v>
      </c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1"/>
    </row>
    <row r="28" spans="1:51" s="48" customFormat="1" ht="24.95" customHeight="1">
      <c r="A28" s="64">
        <v>2</v>
      </c>
      <c r="B28" s="28" t="s">
        <v>4</v>
      </c>
      <c r="C28" s="28" t="s">
        <v>7</v>
      </c>
      <c r="D28" s="28">
        <v>13.05</v>
      </c>
      <c r="E28" s="29"/>
      <c r="F28" s="5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1"/>
      <c r="V28" s="31"/>
      <c r="W28" s="31"/>
      <c r="X28" s="29"/>
      <c r="Y28" s="29"/>
      <c r="Z28" s="33"/>
      <c r="AA28" s="33"/>
      <c r="AB28" s="34"/>
      <c r="AC28" s="35"/>
      <c r="AD28" s="36"/>
      <c r="AE28" s="37"/>
      <c r="AF28" s="36">
        <f t="shared" si="0"/>
        <v>0</v>
      </c>
      <c r="AG28" s="36">
        <f t="shared" si="1"/>
        <v>0</v>
      </c>
      <c r="AH28" s="35"/>
      <c r="AI28" s="35"/>
      <c r="AJ28" s="38" t="str">
        <f t="shared" si="3"/>
        <v>-</v>
      </c>
    </row>
    <row r="29" spans="1:51" s="48" customFormat="1" ht="24.95" customHeight="1">
      <c r="A29" s="64">
        <v>7</v>
      </c>
      <c r="B29" s="28" t="s">
        <v>6</v>
      </c>
      <c r="C29" s="28" t="s">
        <v>5</v>
      </c>
      <c r="D29" s="28">
        <v>12.7</v>
      </c>
      <c r="E29" s="2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1"/>
      <c r="V29" s="31"/>
      <c r="W29" s="31"/>
      <c r="X29" s="29"/>
      <c r="Y29" s="29"/>
      <c r="Z29" s="33"/>
      <c r="AA29" s="33"/>
      <c r="AB29" s="34"/>
      <c r="AC29" s="35"/>
      <c r="AD29" s="36"/>
      <c r="AE29" s="37"/>
      <c r="AF29" s="36">
        <f t="shared" si="0"/>
        <v>0</v>
      </c>
      <c r="AG29" s="36">
        <f t="shared" si="1"/>
        <v>0</v>
      </c>
      <c r="AH29" s="35"/>
      <c r="AI29" s="35"/>
      <c r="AJ29" s="38" t="str">
        <f t="shared" si="3"/>
        <v>-</v>
      </c>
    </row>
    <row r="30" spans="1:51" s="48" customFormat="1" ht="24.95" customHeight="1">
      <c r="A30" s="64">
        <v>13</v>
      </c>
      <c r="B30" s="28" t="s">
        <v>4</v>
      </c>
      <c r="C30" s="28" t="s">
        <v>3</v>
      </c>
      <c r="D30" s="28">
        <v>12.28</v>
      </c>
      <c r="E30" s="2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1"/>
      <c r="V30" s="31"/>
      <c r="W30" s="31"/>
      <c r="X30" s="29"/>
      <c r="Y30" s="29"/>
      <c r="Z30" s="33"/>
      <c r="AA30" s="33"/>
      <c r="AB30" s="34"/>
      <c r="AC30" s="35"/>
      <c r="AD30" s="36"/>
      <c r="AE30" s="37"/>
      <c r="AF30" s="36">
        <f t="shared" si="0"/>
        <v>0</v>
      </c>
      <c r="AG30" s="36">
        <f t="shared" si="1"/>
        <v>0</v>
      </c>
      <c r="AH30" s="35"/>
      <c r="AI30" s="35"/>
      <c r="AJ30" s="38" t="str">
        <f t="shared" si="3"/>
        <v>-</v>
      </c>
    </row>
    <row r="31" spans="1:51" s="48" customFormat="1" ht="24.95" customHeight="1">
      <c r="A31" s="64">
        <v>22</v>
      </c>
      <c r="B31" s="57" t="s">
        <v>2</v>
      </c>
      <c r="C31" s="57" t="s">
        <v>1</v>
      </c>
      <c r="D31" s="58"/>
      <c r="E31" s="29"/>
      <c r="F31" s="31"/>
      <c r="G31" s="31"/>
      <c r="H31" s="31"/>
      <c r="I31" s="31" t="s">
        <v>0</v>
      </c>
      <c r="J31" s="31"/>
      <c r="K31" s="31"/>
      <c r="L31" s="31"/>
      <c r="M31" s="31" t="s">
        <v>0</v>
      </c>
      <c r="N31" s="31"/>
      <c r="O31" s="31"/>
      <c r="P31" s="31" t="s">
        <v>0</v>
      </c>
      <c r="Q31" s="31"/>
      <c r="R31" s="31"/>
      <c r="S31" s="32"/>
      <c r="T31" s="32"/>
      <c r="U31" s="31"/>
      <c r="V31" s="31"/>
      <c r="W31" s="31"/>
      <c r="X31" s="29"/>
      <c r="Y31" s="29"/>
      <c r="Z31" s="33"/>
      <c r="AA31" s="33"/>
      <c r="AB31" s="34">
        <v>12.25</v>
      </c>
      <c r="AC31" s="35"/>
      <c r="AD31" s="36"/>
      <c r="AE31" s="37"/>
      <c r="AF31" s="36">
        <f t="shared" si="0"/>
        <v>3.0625</v>
      </c>
      <c r="AG31" s="36">
        <f t="shared" si="1"/>
        <v>0</v>
      </c>
      <c r="AH31" s="35"/>
      <c r="AI31" s="35"/>
      <c r="AJ31" s="38" t="str">
        <f t="shared" si="3"/>
        <v>-</v>
      </c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1"/>
    </row>
    <row r="32" spans="1:51" s="48" customFormat="1" ht="24.95" customHeight="1">
      <c r="A32" s="64"/>
      <c r="B32" s="66"/>
      <c r="C32" s="66"/>
      <c r="D32" s="6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68"/>
      <c r="T32" s="68"/>
      <c r="U32" s="29"/>
      <c r="V32" s="29"/>
      <c r="W32" s="69"/>
      <c r="X32" s="29"/>
      <c r="Y32" s="29"/>
      <c r="Z32" s="70"/>
      <c r="AA32" s="71"/>
      <c r="AB32" s="71"/>
      <c r="AC32" s="35"/>
      <c r="AD32" s="36"/>
      <c r="AE32" s="37"/>
      <c r="AF32" s="36">
        <f t="shared" si="0"/>
        <v>0</v>
      </c>
      <c r="AG32" s="36">
        <f t="shared" si="1"/>
        <v>0</v>
      </c>
      <c r="AH32" s="35"/>
      <c r="AI32" s="35"/>
      <c r="AJ32" s="38" t="str">
        <f t="shared" si="3"/>
        <v>-</v>
      </c>
    </row>
    <row r="33" spans="1:36" s="48" customFormat="1" ht="24.95" customHeight="1">
      <c r="A33" s="64"/>
      <c r="B33" s="66"/>
      <c r="C33" s="66"/>
      <c r="D33" s="6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68"/>
      <c r="T33" s="68"/>
      <c r="U33" s="29"/>
      <c r="V33" s="29"/>
      <c r="W33" s="69"/>
      <c r="X33" s="29"/>
      <c r="Y33" s="29"/>
      <c r="Z33" s="70"/>
      <c r="AA33" s="71"/>
      <c r="AB33" s="71"/>
      <c r="AC33" s="35"/>
      <c r="AD33" s="36"/>
      <c r="AE33" s="37"/>
      <c r="AF33" s="36">
        <f t="shared" si="0"/>
        <v>0</v>
      </c>
      <c r="AG33" s="36">
        <f t="shared" si="1"/>
        <v>0</v>
      </c>
      <c r="AH33" s="35"/>
      <c r="AI33" s="35"/>
      <c r="AJ33" s="38" t="str">
        <f t="shared" si="3"/>
        <v>-</v>
      </c>
    </row>
    <row r="34" spans="1:36" s="48" customFormat="1" ht="24.95" customHeight="1">
      <c r="A34" s="64"/>
      <c r="B34" s="66"/>
      <c r="C34" s="66"/>
      <c r="D34" s="67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68"/>
      <c r="T34" s="68"/>
      <c r="U34" s="29"/>
      <c r="V34" s="29"/>
      <c r="W34" s="69"/>
      <c r="X34" s="29"/>
      <c r="Y34" s="29"/>
      <c r="Z34" s="70"/>
      <c r="AA34" s="71"/>
      <c r="AB34" s="71"/>
      <c r="AC34" s="35"/>
      <c r="AD34" s="36"/>
      <c r="AE34" s="37"/>
      <c r="AF34" s="36"/>
      <c r="AG34" s="36"/>
      <c r="AH34" s="35"/>
      <c r="AI34" s="35"/>
      <c r="AJ34" s="38" t="str">
        <f t="shared" si="3"/>
        <v>-</v>
      </c>
    </row>
    <row r="35" spans="1:36" s="48" customFormat="1" ht="24.95" customHeight="1">
      <c r="A35" s="64"/>
      <c r="B35" s="66"/>
      <c r="C35" s="66"/>
      <c r="D35" s="67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68"/>
      <c r="T35" s="68"/>
      <c r="U35" s="29"/>
      <c r="V35" s="29"/>
      <c r="W35" s="69"/>
      <c r="X35" s="29"/>
      <c r="Y35" s="29"/>
      <c r="Z35" s="70"/>
      <c r="AA35" s="71"/>
      <c r="AB35" s="71"/>
      <c r="AC35" s="35"/>
      <c r="AD35" s="36"/>
      <c r="AE35" s="37"/>
      <c r="AF35" s="36"/>
      <c r="AG35" s="36"/>
      <c r="AH35" s="35"/>
      <c r="AI35" s="35"/>
      <c r="AJ35" s="38" t="str">
        <f t="shared" si="3"/>
        <v>-</v>
      </c>
    </row>
    <row r="36" spans="1:36" s="48" customFormat="1" ht="24.95" customHeight="1">
      <c r="A36" s="64"/>
      <c r="B36" s="66"/>
      <c r="C36" s="66"/>
      <c r="D36" s="6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72"/>
      <c r="T36" s="72"/>
      <c r="U36" s="29"/>
      <c r="V36" s="29"/>
      <c r="W36" s="69"/>
      <c r="X36" s="29"/>
      <c r="Y36" s="29"/>
      <c r="Z36" s="70"/>
      <c r="AA36" s="71"/>
      <c r="AB36" s="71"/>
      <c r="AC36" s="35"/>
      <c r="AD36" s="36"/>
      <c r="AE36" s="37"/>
      <c r="AF36" s="36"/>
      <c r="AG36" s="36"/>
      <c r="AH36" s="35"/>
      <c r="AI36" s="35"/>
      <c r="AJ36" s="38" t="str">
        <f t="shared" si="3"/>
        <v>-</v>
      </c>
    </row>
    <row r="37" spans="1:36" s="48" customFormat="1" ht="24.95" customHeight="1">
      <c r="A37" s="64"/>
      <c r="B37" s="66"/>
      <c r="C37" s="66"/>
      <c r="D37" s="6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72"/>
      <c r="T37" s="72"/>
      <c r="U37" s="29"/>
      <c r="V37" s="29"/>
      <c r="W37" s="69"/>
      <c r="X37" s="29"/>
      <c r="Y37" s="29"/>
      <c r="Z37" s="70"/>
      <c r="AA37" s="71"/>
      <c r="AB37" s="71"/>
      <c r="AC37" s="35"/>
      <c r="AD37" s="36"/>
      <c r="AE37" s="37"/>
      <c r="AF37" s="36"/>
      <c r="AG37" s="36"/>
      <c r="AH37" s="35"/>
      <c r="AI37" s="35"/>
      <c r="AJ37" s="38" t="str">
        <f t="shared" si="3"/>
        <v>-</v>
      </c>
    </row>
    <row r="38" spans="1:36" ht="23.25">
      <c r="A38" s="64"/>
      <c r="B38" s="66"/>
      <c r="C38" s="67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72"/>
      <c r="S38" s="29"/>
      <c r="T38" s="29"/>
      <c r="U38" s="29"/>
      <c r="V38" s="69"/>
      <c r="W38" s="29"/>
      <c r="X38" s="29"/>
      <c r="Y38" s="70"/>
      <c r="Z38" s="71"/>
      <c r="AA38" s="71"/>
      <c r="AB38" s="48"/>
      <c r="AD38" s="74"/>
      <c r="AE38" s="74"/>
      <c r="AF38" s="74"/>
      <c r="AG38" s="74"/>
      <c r="AH38" s="61"/>
      <c r="AJ38" s="38" t="str">
        <f t="shared" si="3"/>
        <v>-</v>
      </c>
    </row>
    <row r="39" spans="1:36" ht="23.25">
      <c r="A39" s="64"/>
      <c r="B39" s="66"/>
      <c r="C39" s="6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72"/>
      <c r="S39" s="29"/>
      <c r="T39" s="29"/>
      <c r="U39" s="29"/>
      <c r="V39" s="69"/>
      <c r="W39" s="29"/>
      <c r="X39" s="29"/>
      <c r="Y39" s="70"/>
      <c r="Z39" s="71"/>
      <c r="AA39" s="71"/>
      <c r="AB39" s="48"/>
      <c r="AD39" s="74"/>
      <c r="AE39" s="74"/>
      <c r="AF39" s="74"/>
      <c r="AG39" s="74"/>
      <c r="AH39" s="61"/>
    </row>
    <row r="40" spans="1:36" ht="23.25">
      <c r="A40" s="64"/>
      <c r="B40" s="66"/>
      <c r="C40" s="6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72"/>
      <c r="S40" s="29"/>
      <c r="T40" s="29"/>
      <c r="U40" s="29"/>
      <c r="V40" s="69"/>
      <c r="W40" s="29"/>
      <c r="X40" s="29"/>
      <c r="Y40" s="70"/>
      <c r="Z40" s="71"/>
      <c r="AA40" s="71"/>
      <c r="AB40" s="48"/>
    </row>
    <row r="41" spans="1:36">
      <c r="Y41" s="63"/>
      <c r="Z41" s="10"/>
    </row>
  </sheetData>
  <sheetProtection algorithmName="SHA-512" hashValue="YbN0Mni/8uhSza61U9K/ZzO/hevfH//VLC05/ZFiPjXST826hNrlTiXyI6BfyprVR47q5ACghwL25PRhOUFTdA==" saltValue="/W8Gjv/GbVxJYOhsUHR1yw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A1:AA1"/>
    <mergeCell ref="AU1:AX1"/>
    <mergeCell ref="AO2:AO3"/>
  </mergeCells>
  <pageMargins left="0.27559055118110237" right="0.47244094488188981" top="0.23622047244094491" bottom="0.27559055118110237" header="0.15748031496062992" footer="0.15748031496062992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9507_Zand_PR0</vt:lpstr>
      <vt:lpstr>'9507_Zand_PR0'!Print_Area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MinMah</dc:creator>
  <cp:lastModifiedBy>MinMah</cp:lastModifiedBy>
  <dcterms:created xsi:type="dcterms:W3CDTF">2017-01-16T06:57:06Z</dcterms:created>
  <dcterms:modified xsi:type="dcterms:W3CDTF">2017-01-16T07:21:12Z</dcterms:modified>
</cp:coreProperties>
</file>