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min\_My\Amozesh\XLS\951000_XLS\"/>
    </mc:Choice>
  </mc:AlternateContent>
  <workbookProtection workbookAlgorithmName="SHA-512" workbookHashValue="ol6GjWBHs6ewYkkQ3TPgKxDbf8msK0rDTJ+laGbERzQjjEN7QXdy6vfZjUC/fOeM4SWD15XVx47duFJ+vA0LTA==" workbookSaltValue="rEoKIFyvGRUIH5e1FLoSng==" workbookSpinCount="100000" lockStructure="1"/>
  <bookViews>
    <workbookView xWindow="0" yWindow="0" windowWidth="20490" windowHeight="7680"/>
  </bookViews>
  <sheets>
    <sheet name="9507_Zand_PR2" sheetId="2" r:id="rId1"/>
  </sheets>
  <definedNames>
    <definedName name="_xlnm.Print_Area" localSheetId="0">'9507_Zand_PR2'!$A$1:$AD$33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8" i="2" l="1"/>
  <c r="AH18" i="2"/>
  <c r="AG18" i="2"/>
  <c r="AI18" i="2" s="1"/>
  <c r="AK17" i="2"/>
  <c r="AH17" i="2"/>
  <c r="AG17" i="2"/>
  <c r="AI17" i="2" s="1"/>
  <c r="AK16" i="2"/>
  <c r="AH16" i="2"/>
  <c r="AG16" i="2"/>
  <c r="AI16" i="2" s="1"/>
  <c r="AK15" i="2"/>
  <c r="AK14" i="2"/>
  <c r="AH14" i="2"/>
  <c r="AG14" i="2"/>
  <c r="AI14" i="2" s="1"/>
  <c r="AK13" i="2"/>
  <c r="AH13" i="2"/>
  <c r="AG13" i="2"/>
  <c r="AI13" i="2" s="1"/>
  <c r="AK12" i="2"/>
  <c r="AH12" i="2"/>
  <c r="AG12" i="2"/>
  <c r="AI12" i="2" s="1"/>
  <c r="AK11" i="2"/>
  <c r="AH11" i="2"/>
  <c r="AG11" i="2"/>
  <c r="AI11" i="2" s="1"/>
  <c r="AK10" i="2"/>
  <c r="AH10" i="2"/>
  <c r="AG10" i="2"/>
  <c r="AI10" i="2" s="1"/>
  <c r="AK9" i="2"/>
  <c r="AH9" i="2"/>
  <c r="AG9" i="2"/>
  <c r="AI9" i="2" s="1"/>
  <c r="AK8" i="2"/>
  <c r="AH8" i="2"/>
  <c r="AG8" i="2"/>
  <c r="AI8" i="2" s="1"/>
  <c r="AK7" i="2"/>
  <c r="AH7" i="2"/>
  <c r="AG7" i="2"/>
  <c r="AI7" i="2" s="1"/>
  <c r="AK6" i="2"/>
  <c r="AH6" i="2"/>
  <c r="AG6" i="2"/>
  <c r="AI6" i="2" s="1"/>
  <c r="AK5" i="2"/>
  <c r="AH5" i="2"/>
  <c r="AG5" i="2"/>
  <c r="AI5" i="2" s="1"/>
  <c r="AY4" i="2"/>
  <c r="AX4" i="2"/>
  <c r="AU4" i="2"/>
  <c r="AT4" i="2"/>
  <c r="AR4" i="2"/>
  <c r="AQ4" i="2"/>
  <c r="AH4" i="2"/>
  <c r="AG4" i="2"/>
  <c r="AI4" i="2" s="1"/>
  <c r="AK3" i="2"/>
  <c r="AH3" i="2"/>
  <c r="AW4" i="2" s="1"/>
  <c r="AG3" i="2"/>
  <c r="AV4" i="2" s="1"/>
  <c r="AI3" i="2" l="1"/>
  <c r="AS4" i="2" s="1"/>
</calcChain>
</file>

<file path=xl/sharedStrings.xml><?xml version="1.0" encoding="utf-8"?>
<sst xmlns="http://schemas.openxmlformats.org/spreadsheetml/2006/main" count="325" uniqueCount="99">
  <si>
    <r>
      <t xml:space="preserve">دانشجویان دانشگاه زند درس آماراحتمال مهندسی پنجشنبه  08:00-11:00 </t>
    </r>
    <r>
      <rPr>
        <b/>
        <sz val="14"/>
        <color indexed="8"/>
        <rFont val="B Titr"/>
        <charset val="178"/>
      </rPr>
      <t xml:space="preserve"> </t>
    </r>
    <r>
      <rPr>
        <b/>
        <sz val="14"/>
        <color indexed="8"/>
        <rFont val="B Davat"/>
        <charset val="178"/>
      </rPr>
      <t xml:space="preserve">مقطع </t>
    </r>
    <r>
      <rPr>
        <b/>
        <u/>
        <sz val="14"/>
        <color indexed="8"/>
        <rFont val="B Davat"/>
        <charset val="178"/>
      </rPr>
      <t>_کارشناسی</t>
    </r>
    <r>
      <rPr>
        <b/>
        <u/>
        <sz val="14"/>
        <color indexed="8"/>
        <rFont val="B Titr"/>
        <charset val="178"/>
      </rPr>
      <t xml:space="preserve"> </t>
    </r>
    <r>
      <rPr>
        <b/>
        <u/>
        <sz val="14"/>
        <color indexed="8"/>
        <rFont val="B Davat"/>
        <charset val="178"/>
      </rPr>
      <t>_</t>
    </r>
    <r>
      <rPr>
        <b/>
        <sz val="14"/>
        <color indexed="8"/>
        <rFont val="B Davat"/>
        <charset val="178"/>
      </rPr>
      <t xml:space="preserve"> مهر 95</t>
    </r>
  </si>
  <si>
    <t>اثرها</t>
  </si>
  <si>
    <t>رديف</t>
  </si>
  <si>
    <t>نام</t>
  </si>
  <si>
    <t>نام خانوادگي</t>
  </si>
  <si>
    <t>معدل</t>
  </si>
  <si>
    <t>رشته تحصيلي</t>
  </si>
  <si>
    <t>95-07-08</t>
  </si>
  <si>
    <t>95-07-15</t>
  </si>
  <si>
    <t>95-07-22</t>
  </si>
  <si>
    <t>95-07-29</t>
  </si>
  <si>
    <t>95-08-06</t>
  </si>
  <si>
    <t>95-08-13</t>
  </si>
  <si>
    <t>95-08-20</t>
  </si>
  <si>
    <t>95-08-27</t>
  </si>
  <si>
    <t>95-09-04</t>
  </si>
  <si>
    <t>95-09-11</t>
  </si>
  <si>
    <t>95-09-18</t>
  </si>
  <si>
    <t>95-09-25</t>
  </si>
  <si>
    <t>95-10-02</t>
  </si>
  <si>
    <t>95-10-09</t>
  </si>
  <si>
    <t>تمرين</t>
  </si>
  <si>
    <t>فعاليت سرکلاس</t>
  </si>
  <si>
    <t>کتبي ميان</t>
  </si>
  <si>
    <t>MidTerm</t>
  </si>
  <si>
    <t>پایانترم</t>
  </si>
  <si>
    <t>منزل</t>
  </si>
  <si>
    <t>سرکلاس</t>
  </si>
  <si>
    <t>اثر میانترم</t>
  </si>
  <si>
    <t>اثر پایانترم</t>
  </si>
  <si>
    <t>نهایی</t>
  </si>
  <si>
    <t>Final</t>
  </si>
  <si>
    <t>chk</t>
  </si>
  <si>
    <t>St_NO</t>
  </si>
  <si>
    <t>Name</t>
  </si>
  <si>
    <t>Family</t>
  </si>
  <si>
    <t>شماره دانشجویی</t>
  </si>
  <si>
    <t>نام خانوادگی</t>
  </si>
  <si>
    <t>نمره نهایی جهت سامانه زند از بیست نمره = جمع اثرها</t>
  </si>
  <si>
    <t>نمره کتبی میانترم</t>
  </si>
  <si>
    <t>نمره کتبی پایان ترم</t>
  </si>
  <si>
    <t>اثر نمره پایانترم</t>
  </si>
  <si>
    <t>اثر امتحان در منرل</t>
  </si>
  <si>
    <t>اثر حضور فعال سرکلاس و تمرین</t>
  </si>
  <si>
    <t>سپهر</t>
  </si>
  <si>
    <t>ترابي</t>
  </si>
  <si>
    <t>H</t>
  </si>
  <si>
    <t>دانشگاه در تعمیر</t>
  </si>
  <si>
    <t>*</t>
  </si>
  <si>
    <t>+</t>
  </si>
  <si>
    <t>بارم نمرات   &gt;&gt;&gt;&gt;&gt;</t>
  </si>
  <si>
    <t>20</t>
  </si>
  <si>
    <t>5/20</t>
  </si>
  <si>
    <t>13/20</t>
  </si>
  <si>
    <t>1/20</t>
  </si>
  <si>
    <t>حسین</t>
  </si>
  <si>
    <t>حکمتی</t>
  </si>
  <si>
    <t>@</t>
  </si>
  <si>
    <t>حسين</t>
  </si>
  <si>
    <t>حكمتي</t>
  </si>
  <si>
    <t>زهرا</t>
  </si>
  <si>
    <t>حمیدی</t>
  </si>
  <si>
    <t>-</t>
  </si>
  <si>
    <t>حميدي امين</t>
  </si>
  <si>
    <t>لطفا شماره دانشجویی در اینجا وارد کنید</t>
  </si>
  <si>
    <t>سجاد</t>
  </si>
  <si>
    <t>خالقیان</t>
  </si>
  <si>
    <t>خالقيان</t>
  </si>
  <si>
    <t>جمله N/A#  یعنی شماره دانشجویی غلط وارد کرده اید</t>
  </si>
  <si>
    <t xml:space="preserve">این نمره نهایی شما </t>
  </si>
  <si>
    <t>امیر حسین</t>
  </si>
  <si>
    <t>سبحانی</t>
  </si>
  <si>
    <t>اميرحسين</t>
  </si>
  <si>
    <t>سبحاني</t>
  </si>
  <si>
    <t>نمره نهایی جمع آثار نمرات میباشد</t>
  </si>
  <si>
    <t>جهت ثبت در کارنامه</t>
  </si>
  <si>
    <t>محسن</t>
  </si>
  <si>
    <t>صادقي</t>
  </si>
  <si>
    <t>نمره نهایی به رنگ سبز مشخص شده که قبل از ثبت در سامانه زند مقدار جزئی راوند آپ میشود(مثلا 14/15 به 14/50 ثبت میشود)</t>
  </si>
  <si>
    <t>فريد</t>
  </si>
  <si>
    <t>قاسمي</t>
  </si>
  <si>
    <t>محمدعلي</t>
  </si>
  <si>
    <t>قدرتي</t>
  </si>
  <si>
    <t>محمد علی</t>
  </si>
  <si>
    <t>کریمی</t>
  </si>
  <si>
    <t>كريمي</t>
  </si>
  <si>
    <t>طناز</t>
  </si>
  <si>
    <t>كمندي</t>
  </si>
  <si>
    <t>ملك زرقاني</t>
  </si>
  <si>
    <t>وحید</t>
  </si>
  <si>
    <t>نجف پور</t>
  </si>
  <si>
    <t>وحيد</t>
  </si>
  <si>
    <t>نگار</t>
  </si>
  <si>
    <t>جوهری</t>
  </si>
  <si>
    <t>مهمان</t>
  </si>
  <si>
    <t>سعید</t>
  </si>
  <si>
    <t>کاویانی</t>
  </si>
  <si>
    <t>امين</t>
  </si>
  <si>
    <t>كارگر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</si>
</sst>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0401]0"/>
  </numFmts>
  <fonts count="41">
    <font>
      <sz val="14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4"/>
      <color indexed="8"/>
      <name val="B Davat"/>
      <charset val="178"/>
    </font>
    <font>
      <b/>
      <sz val="14"/>
      <color indexed="8"/>
      <name val="B Titr"/>
      <charset val="178"/>
    </font>
    <font>
      <b/>
      <u/>
      <sz val="14"/>
      <color indexed="8"/>
      <name val="B Davat"/>
      <charset val="178"/>
    </font>
    <font>
      <b/>
      <u/>
      <sz val="14"/>
      <color indexed="8"/>
      <name val="B Titr"/>
      <charset val="178"/>
    </font>
    <font>
      <b/>
      <sz val="18"/>
      <color theme="1"/>
      <name val="Calibri"/>
      <family val="2"/>
      <scheme val="minor"/>
    </font>
    <font>
      <b/>
      <sz val="11"/>
      <color indexed="8"/>
      <name val="B Davat"/>
      <charset val="178"/>
    </font>
    <font>
      <b/>
      <sz val="9"/>
      <color indexed="8"/>
      <name val="B Davat"/>
      <charset val="178"/>
    </font>
    <font>
      <b/>
      <sz val="12"/>
      <color indexed="8"/>
      <name val="B Davat"/>
      <charset val="178"/>
    </font>
    <font>
      <b/>
      <sz val="8"/>
      <color indexed="8"/>
      <name val="B Davat"/>
      <charset val="178"/>
    </font>
    <font>
      <b/>
      <sz val="16"/>
      <color theme="1"/>
      <name val="Calibri"/>
      <family val="2"/>
      <scheme val="minor"/>
    </font>
    <font>
      <b/>
      <sz val="14"/>
      <color rgb="FF000000"/>
      <name val="Mitra"/>
    </font>
    <font>
      <sz val="12"/>
      <color rgb="FF000000"/>
      <name val="Mitra"/>
    </font>
    <font>
      <sz val="14"/>
      <color theme="1"/>
      <name val="B Koodak"/>
      <charset val="178"/>
    </font>
    <font>
      <sz val="16"/>
      <color indexed="8"/>
      <name val="B Davat"/>
      <charset val="178"/>
    </font>
    <font>
      <sz val="20"/>
      <color indexed="8"/>
      <name val="B Davat"/>
      <charset val="178"/>
    </font>
    <font>
      <sz val="14"/>
      <color indexed="8"/>
      <name val="B Davat"/>
      <charset val="178"/>
    </font>
    <font>
      <sz val="16"/>
      <color theme="1"/>
      <name val="Calibri"/>
      <family val="2"/>
      <charset val="178"/>
      <scheme val="minor"/>
    </font>
    <font>
      <sz val="11"/>
      <color indexed="8"/>
      <name val="Calibri Light"/>
      <family val="1"/>
      <scheme val="major"/>
    </font>
    <font>
      <sz val="10"/>
      <color rgb="FF000000"/>
      <name val="Mitra"/>
    </font>
    <font>
      <sz val="10"/>
      <color theme="1"/>
      <name val="Calibri"/>
      <family val="2"/>
      <charset val="178"/>
      <scheme val="minor"/>
    </font>
    <font>
      <b/>
      <sz val="10"/>
      <color rgb="FF000000"/>
      <name val="B Mitra"/>
      <charset val="178"/>
    </font>
    <font>
      <b/>
      <sz val="14"/>
      <color rgb="FF000000"/>
      <name val="Mitra"/>
      <charset val="178"/>
    </font>
    <font>
      <b/>
      <sz val="10"/>
      <color rgb="FF000000"/>
      <name val="Mitra"/>
    </font>
    <font>
      <sz val="14"/>
      <color rgb="FF000000"/>
      <name val="Mitra"/>
    </font>
    <font>
      <sz val="22"/>
      <color rgb="FF000000"/>
      <name val="B Mitra"/>
      <charset val="178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charset val="178"/>
    </font>
    <font>
      <sz val="8"/>
      <color indexed="8"/>
      <name val="B Homa"/>
      <charset val="178"/>
    </font>
    <font>
      <sz val="20"/>
      <color theme="1"/>
      <name val="Calibri"/>
      <family val="2"/>
      <charset val="178"/>
      <scheme val="minor"/>
    </font>
    <font>
      <sz val="18"/>
      <color theme="1"/>
      <name val="B Vahid"/>
      <charset val="178"/>
    </font>
    <font>
      <b/>
      <sz val="11"/>
      <color theme="1"/>
      <name val="B Traffic"/>
      <charset val="178"/>
    </font>
    <font>
      <sz val="12"/>
      <color indexed="8"/>
      <name val="B Davat"/>
      <charset val="178"/>
    </font>
    <font>
      <sz val="14"/>
      <color rgb="FFBB5503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EEC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2" fontId="27" fillId="0" borderId="23" xfId="2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wrapText="1"/>
      <protection hidden="1"/>
    </xf>
    <xf numFmtId="0" fontId="3" fillId="0" borderId="2" xfId="1" applyFont="1" applyBorder="1" applyAlignment="1" applyProtection="1">
      <alignment horizontal="center" wrapText="1"/>
      <protection hidden="1"/>
    </xf>
    <xf numFmtId="0" fontId="3" fillId="0" borderId="3" xfId="1" applyFont="1" applyBorder="1" applyAlignment="1" applyProtection="1">
      <alignment horizontal="center" wrapText="1"/>
      <protection hidden="1"/>
    </xf>
    <xf numFmtId="0" fontId="3" fillId="0" borderId="2" xfId="2" applyFont="1" applyBorder="1" applyAlignment="1" applyProtection="1">
      <alignment horizontal="center" wrapText="1"/>
      <protection hidden="1"/>
    </xf>
    <xf numFmtId="0" fontId="3" fillId="0" borderId="3" xfId="2" applyFont="1" applyBorder="1" applyAlignment="1" applyProtection="1">
      <alignment horizontal="center" wrapText="1"/>
      <protection hidden="1"/>
    </xf>
    <xf numFmtId="0" fontId="2" fillId="0" borderId="4" xfId="2" applyBorder="1" applyAlignment="1" applyProtection="1">
      <protection hidden="1"/>
    </xf>
    <xf numFmtId="0" fontId="2" fillId="2" borderId="0" xfId="2" applyFill="1" applyBorder="1" applyAlignment="1" applyProtection="1">
      <protection hidden="1"/>
    </xf>
    <xf numFmtId="0" fontId="2" fillId="0" borderId="5" xfId="2" applyBorder="1" applyAlignment="1" applyProtection="1">
      <protection hidden="1"/>
    </xf>
    <xf numFmtId="0" fontId="7" fillId="3" borderId="6" xfId="2" applyFont="1" applyFill="1" applyBorder="1" applyAlignment="1" applyProtection="1">
      <alignment horizontal="center" vertical="center"/>
      <protection hidden="1"/>
    </xf>
    <xf numFmtId="0" fontId="7" fillId="3" borderId="7" xfId="2" applyFont="1" applyFill="1" applyBorder="1" applyAlignment="1" applyProtection="1">
      <alignment horizontal="center" vertical="center"/>
      <protection hidden="1"/>
    </xf>
    <xf numFmtId="0" fontId="7" fillId="3" borderId="8" xfId="2" applyFont="1" applyFill="1" applyBorder="1" applyAlignment="1" applyProtection="1">
      <alignment horizontal="center" vertical="center"/>
      <protection hidden="1"/>
    </xf>
    <xf numFmtId="0" fontId="2" fillId="0" borderId="0" xfId="1" applyAlignment="1" applyProtection="1">
      <protection hidden="1"/>
    </xf>
    <xf numFmtId="0" fontId="8" fillId="0" borderId="9" xfId="1" applyFont="1" applyBorder="1" applyAlignment="1" applyProtection="1">
      <alignment horizontal="center" vertical="center"/>
      <protection hidden="1"/>
    </xf>
    <xf numFmtId="0" fontId="8" fillId="0" borderId="10" xfId="1" applyFont="1" applyBorder="1" applyAlignment="1" applyProtection="1">
      <alignment horizontal="center" vertical="center"/>
      <protection hidden="1"/>
    </xf>
    <xf numFmtId="0" fontId="9" fillId="0" borderId="9" xfId="1" applyFont="1" applyBorder="1" applyAlignment="1" applyProtection="1">
      <alignment horizontal="center" vertical="center" wrapText="1"/>
      <protection hidden="1"/>
    </xf>
    <xf numFmtId="0" fontId="8" fillId="0" borderId="9" xfId="1" applyFont="1" applyBorder="1" applyAlignment="1" applyProtection="1">
      <alignment horizontal="center" vertical="center" textRotation="90"/>
      <protection hidden="1"/>
    </xf>
    <xf numFmtId="0" fontId="10" fillId="0" borderId="9" xfId="1" applyFont="1" applyBorder="1" applyAlignment="1" applyProtection="1">
      <alignment horizontal="center" vertical="center" textRotation="90"/>
      <protection hidden="1"/>
    </xf>
    <xf numFmtId="0" fontId="11" fillId="0" borderId="11" xfId="1" applyFont="1" applyBorder="1" applyAlignment="1" applyProtection="1">
      <alignment horizontal="center" vertical="center" textRotation="90"/>
      <protection hidden="1"/>
    </xf>
    <xf numFmtId="0" fontId="11" fillId="0" borderId="11" xfId="2" applyFont="1" applyBorder="1" applyAlignment="1" applyProtection="1">
      <alignment horizontal="center" vertical="center" textRotation="90"/>
      <protection hidden="1"/>
    </xf>
    <xf numFmtId="0" fontId="11" fillId="0" borderId="12" xfId="2" applyFont="1" applyBorder="1" applyAlignment="1" applyProtection="1">
      <alignment horizontal="center" vertical="center" textRotation="90"/>
      <protection hidden="1"/>
    </xf>
    <xf numFmtId="0" fontId="2" fillId="0" borderId="11" xfId="2" applyBorder="1" applyAlignment="1" applyProtection="1">
      <protection hidden="1"/>
    </xf>
    <xf numFmtId="0" fontId="2" fillId="0" borderId="12" xfId="2" applyBorder="1" applyAlignment="1" applyProtection="1">
      <protection hidden="1"/>
    </xf>
    <xf numFmtId="0" fontId="12" fillId="2" borderId="13" xfId="2" applyFont="1" applyFill="1" applyBorder="1" applyAlignment="1" applyProtection="1">
      <alignment horizontal="center" vertical="center" wrapText="1"/>
      <protection hidden="1"/>
    </xf>
    <xf numFmtId="0" fontId="12" fillId="2" borderId="11" xfId="2" applyFont="1" applyFill="1" applyBorder="1" applyAlignment="1" applyProtection="1">
      <alignment horizontal="center" vertical="center" wrapText="1"/>
      <protection hidden="1"/>
    </xf>
    <xf numFmtId="49" fontId="13" fillId="4" borderId="14" xfId="2" applyNumberFormat="1" applyFont="1" applyFill="1" applyBorder="1" applyAlignment="1" applyProtection="1">
      <alignment horizontal="center" vertical="center" wrapText="1"/>
      <protection hidden="1"/>
    </xf>
    <xf numFmtId="49" fontId="14" fillId="0" borderId="14" xfId="2" applyNumberFormat="1" applyFont="1" applyFill="1" applyBorder="1" applyAlignment="1" applyProtection="1">
      <alignment horizontal="center" wrapText="1"/>
      <protection hidden="1"/>
    </xf>
    <xf numFmtId="49" fontId="14" fillId="3" borderId="15" xfId="2" applyNumberFormat="1" applyFont="1" applyFill="1" applyBorder="1" applyAlignment="1" applyProtection="1">
      <alignment horizontal="center" wrapText="1"/>
      <protection hidden="1"/>
    </xf>
    <xf numFmtId="49" fontId="14" fillId="3" borderId="16" xfId="2" applyNumberFormat="1" applyFont="1" applyFill="1" applyBorder="1" applyAlignment="1" applyProtection="1">
      <alignment horizontal="center" wrapText="1"/>
      <protection hidden="1"/>
    </xf>
    <xf numFmtId="164" fontId="2" fillId="0" borderId="11" xfId="2" applyNumberFormat="1" applyBorder="1" applyAlignment="1" applyProtection="1">
      <alignment vertical="center" wrapText="1"/>
      <protection hidden="1"/>
    </xf>
    <xf numFmtId="0" fontId="15" fillId="0" borderId="11" xfId="1" applyFont="1" applyBorder="1" applyAlignment="1" applyProtection="1">
      <alignment vertical="center" wrapText="1"/>
      <protection hidden="1"/>
    </xf>
    <xf numFmtId="0" fontId="16" fillId="0" borderId="11" xfId="1" applyFont="1" applyBorder="1" applyAlignment="1" applyProtection="1">
      <alignment horizontal="center" vertical="center"/>
      <protection hidden="1"/>
    </xf>
    <xf numFmtId="0" fontId="8" fillId="0" borderId="17" xfId="1" applyFont="1" applyBorder="1" applyAlignment="1" applyProtection="1">
      <alignment vertical="center" textRotation="90"/>
      <protection hidden="1"/>
    </xf>
    <xf numFmtId="0" fontId="17" fillId="0" borderId="11" xfId="1" applyFont="1" applyBorder="1" applyAlignment="1" applyProtection="1">
      <alignment horizontal="center" vertical="center"/>
      <protection hidden="1"/>
    </xf>
    <xf numFmtId="0" fontId="1" fillId="0" borderId="11" xfId="1" applyFont="1" applyBorder="1" applyAlignment="1" applyProtection="1">
      <alignment vertical="center"/>
      <protection hidden="1"/>
    </xf>
    <xf numFmtId="0" fontId="18" fillId="0" borderId="11" xfId="1" applyFont="1" applyBorder="1" applyAlignment="1" applyProtection="1">
      <alignment horizontal="center" vertical="center"/>
      <protection hidden="1"/>
    </xf>
    <xf numFmtId="2" fontId="1" fillId="0" borderId="11" xfId="1" applyNumberFormat="1" applyFont="1" applyBorder="1" applyAlignment="1" applyProtection="1">
      <alignment vertical="center"/>
      <protection hidden="1"/>
    </xf>
    <xf numFmtId="2" fontId="19" fillId="0" borderId="11" xfId="2" applyNumberFormat="1" applyFont="1" applyBorder="1" applyAlignment="1" applyProtection="1">
      <alignment vertical="center"/>
      <protection hidden="1"/>
    </xf>
    <xf numFmtId="2" fontId="20" fillId="0" borderId="11" xfId="2" applyNumberFormat="1" applyFont="1" applyBorder="1" applyAlignment="1" applyProtection="1">
      <alignment horizontal="center" vertical="center"/>
      <protection hidden="1"/>
    </xf>
    <xf numFmtId="2" fontId="21" fillId="0" borderId="14" xfId="2" applyNumberFormat="1" applyFont="1" applyFill="1" applyBorder="1" applyAlignment="1" applyProtection="1">
      <alignment horizontal="center" vertical="center"/>
      <protection hidden="1"/>
    </xf>
    <xf numFmtId="0" fontId="22" fillId="0" borderId="12" xfId="2" applyFont="1" applyBorder="1" applyAlignment="1" applyProtection="1">
      <alignment vertical="center"/>
      <protection hidden="1"/>
    </xf>
    <xf numFmtId="0" fontId="2" fillId="0" borderId="11" xfId="2" applyBorder="1" applyAlignment="1" applyProtection="1">
      <alignment vertical="center" wrapText="1"/>
      <protection hidden="1"/>
    </xf>
    <xf numFmtId="164" fontId="2" fillId="0" borderId="11" xfId="2" applyNumberFormat="1" applyBorder="1" applyAlignment="1" applyProtection="1">
      <alignment horizontal="right" vertical="center" wrapText="1"/>
      <protection hidden="1"/>
    </xf>
    <xf numFmtId="0" fontId="2" fillId="2" borderId="0" xfId="2" applyFill="1" applyBorder="1" applyAlignment="1" applyProtection="1">
      <alignment vertical="center" wrapText="1"/>
      <protection hidden="1"/>
    </xf>
    <xf numFmtId="0" fontId="12" fillId="2" borderId="18" xfId="2" applyFont="1" applyFill="1" applyBorder="1" applyAlignment="1" applyProtection="1">
      <alignment horizontal="center" vertical="center" wrapText="1"/>
      <protection hidden="1"/>
    </xf>
    <xf numFmtId="49" fontId="23" fillId="0" borderId="14" xfId="2" applyNumberFormat="1" applyFont="1" applyFill="1" applyBorder="1" applyAlignment="1" applyProtection="1">
      <alignment horizontal="center"/>
      <protection hidden="1"/>
    </xf>
    <xf numFmtId="49" fontId="24" fillId="4" borderId="19" xfId="2" applyNumberFormat="1" applyFont="1" applyFill="1" applyBorder="1" applyAlignment="1" applyProtection="1">
      <alignment horizontal="center"/>
      <protection hidden="1"/>
    </xf>
    <xf numFmtId="49" fontId="25" fillId="0" borderId="14" xfId="2" applyNumberFormat="1" applyFont="1" applyFill="1" applyBorder="1" applyAlignment="1" applyProtection="1">
      <alignment horizontal="center"/>
      <protection hidden="1"/>
    </xf>
    <xf numFmtId="49" fontId="21" fillId="0" borderId="14" xfId="2" applyNumberFormat="1" applyFont="1" applyFill="1" applyBorder="1" applyAlignment="1" applyProtection="1">
      <alignment horizontal="center"/>
      <protection hidden="1"/>
    </xf>
    <xf numFmtId="49" fontId="26" fillId="3" borderId="14" xfId="2" applyNumberFormat="1" applyFont="1" applyFill="1" applyBorder="1" applyAlignment="1" applyProtection="1">
      <alignment horizontal="center"/>
      <protection hidden="1"/>
    </xf>
    <xf numFmtId="49" fontId="26" fillId="3" borderId="20" xfId="2" applyNumberFormat="1" applyFont="1" applyFill="1" applyBorder="1" applyAlignment="1" applyProtection="1">
      <alignment horizontal="center"/>
      <protection hidden="1"/>
    </xf>
    <xf numFmtId="0" fontId="2" fillId="2" borderId="0" xfId="2" applyFill="1" applyBorder="1" applyAlignment="1" applyProtection="1">
      <alignment vertical="center"/>
      <protection hidden="1"/>
    </xf>
    <xf numFmtId="0" fontId="2" fillId="0" borderId="0" xfId="1" applyAlignment="1" applyProtection="1">
      <alignment vertical="center"/>
      <protection hidden="1"/>
    </xf>
    <xf numFmtId="164" fontId="2" fillId="0" borderId="21" xfId="2" applyNumberFormat="1" applyBorder="1" applyAlignment="1" applyProtection="1">
      <alignment vertical="center" wrapText="1"/>
      <protection hidden="1"/>
    </xf>
    <xf numFmtId="0" fontId="16" fillId="0" borderId="22" xfId="1" applyFont="1" applyBorder="1" applyAlignment="1" applyProtection="1">
      <alignment horizontal="center" vertical="center"/>
      <protection hidden="1"/>
    </xf>
    <xf numFmtId="0" fontId="22" fillId="0" borderId="11" xfId="2" applyFont="1" applyBorder="1" applyAlignment="1" applyProtection="1">
      <alignment vertical="center"/>
      <protection hidden="1"/>
    </xf>
    <xf numFmtId="0" fontId="2" fillId="0" borderId="21" xfId="2" applyBorder="1" applyAlignment="1" applyProtection="1">
      <alignment vertical="center" wrapText="1"/>
      <protection hidden="1"/>
    </xf>
    <xf numFmtId="164" fontId="2" fillId="0" borderId="21" xfId="2" applyNumberFormat="1" applyBorder="1" applyAlignment="1" applyProtection="1">
      <alignment horizontal="right" vertical="center" wrapText="1"/>
      <protection hidden="1"/>
    </xf>
    <xf numFmtId="0" fontId="28" fillId="2" borderId="21" xfId="2" applyFont="1" applyFill="1" applyBorder="1" applyAlignment="1" applyProtection="1">
      <alignment horizontal="center" vertical="center" wrapText="1"/>
      <protection hidden="1"/>
    </xf>
    <xf numFmtId="2" fontId="29" fillId="5" borderId="24" xfId="2" applyNumberFormat="1" applyFont="1" applyFill="1" applyBorder="1" applyAlignment="1" applyProtection="1">
      <alignment horizontal="center" vertical="center" wrapText="1"/>
      <protection hidden="1"/>
    </xf>
    <xf numFmtId="0" fontId="30" fillId="2" borderId="21" xfId="2" applyFont="1" applyFill="1" applyBorder="1" applyAlignment="1" applyProtection="1">
      <alignment horizontal="center" vertical="center" wrapText="1"/>
      <protection hidden="1"/>
    </xf>
    <xf numFmtId="0" fontId="31" fillId="6" borderId="21" xfId="2" applyFont="1" applyFill="1" applyBorder="1" applyAlignment="1" applyProtection="1">
      <alignment horizontal="center" vertical="center" wrapText="1"/>
      <protection hidden="1"/>
    </xf>
    <xf numFmtId="0" fontId="31" fillId="6" borderId="25" xfId="2" applyFont="1" applyFill="1" applyBorder="1" applyAlignment="1" applyProtection="1">
      <alignment horizontal="center" vertical="center" wrapText="1"/>
      <protection hidden="1"/>
    </xf>
    <xf numFmtId="164" fontId="2" fillId="0" borderId="26" xfId="2" applyNumberFormat="1" applyBorder="1" applyAlignment="1" applyProtection="1">
      <alignment vertical="center" wrapText="1"/>
      <protection hidden="1"/>
    </xf>
    <xf numFmtId="0" fontId="2" fillId="0" borderId="26" xfId="2" applyBorder="1" applyAlignment="1" applyProtection="1">
      <alignment vertical="center" wrapText="1"/>
      <protection hidden="1"/>
    </xf>
    <xf numFmtId="164" fontId="2" fillId="0" borderId="26" xfId="2" applyNumberFormat="1" applyBorder="1" applyAlignment="1" applyProtection="1">
      <alignment horizontal="right" vertical="center" wrapText="1"/>
      <protection hidden="1"/>
    </xf>
    <xf numFmtId="0" fontId="12" fillId="2" borderId="0" xfId="2" applyFont="1" applyFill="1" applyBorder="1" applyProtection="1">
      <protection hidden="1"/>
    </xf>
    <xf numFmtId="0" fontId="2" fillId="2" borderId="0" xfId="2" applyFill="1" applyBorder="1" applyProtection="1">
      <protection hidden="1"/>
    </xf>
    <xf numFmtId="0" fontId="16" fillId="0" borderId="26" xfId="1" applyFont="1" applyBorder="1" applyAlignment="1" applyProtection="1">
      <alignment horizontal="center" vertical="center"/>
      <protection hidden="1"/>
    </xf>
    <xf numFmtId="0" fontId="32" fillId="2" borderId="27" xfId="2" applyFont="1" applyFill="1" applyBorder="1" applyProtection="1">
      <protection hidden="1"/>
    </xf>
    <xf numFmtId="0" fontId="32" fillId="2" borderId="28" xfId="2" applyFont="1" applyFill="1" applyBorder="1" applyProtection="1">
      <protection hidden="1"/>
    </xf>
    <xf numFmtId="0" fontId="8" fillId="0" borderId="11" xfId="1" applyFont="1" applyBorder="1" applyAlignment="1" applyProtection="1">
      <alignment vertical="center" textRotation="90"/>
      <protection hidden="1"/>
    </xf>
    <xf numFmtId="0" fontId="33" fillId="2" borderId="0" xfId="3" applyFill="1" applyBorder="1" applyAlignment="1" applyProtection="1">
      <alignment vertical="center" wrapText="1"/>
      <protection hidden="1"/>
    </xf>
    <xf numFmtId="0" fontId="2" fillId="2" borderId="0" xfId="1" applyFill="1" applyBorder="1" applyAlignment="1" applyProtection="1">
      <alignment vertical="center" wrapText="1"/>
      <protection hidden="1"/>
    </xf>
    <xf numFmtId="164" fontId="2" fillId="2" borderId="0" xfId="1" applyNumberFormat="1" applyFill="1" applyBorder="1" applyAlignment="1" applyProtection="1">
      <alignment vertical="center" wrapText="1"/>
      <protection hidden="1"/>
    </xf>
    <xf numFmtId="0" fontId="34" fillId="0" borderId="11" xfId="1" applyFont="1" applyBorder="1" applyAlignment="1" applyProtection="1">
      <alignment vertical="center"/>
      <protection hidden="1"/>
    </xf>
    <xf numFmtId="2" fontId="17" fillId="0" borderId="11" xfId="1" applyNumberFormat="1" applyFont="1" applyBorder="1" applyAlignment="1" applyProtection="1">
      <alignment horizontal="center" vertical="center"/>
      <protection hidden="1"/>
    </xf>
    <xf numFmtId="0" fontId="35" fillId="0" borderId="11" xfId="1" applyFont="1" applyBorder="1" applyAlignment="1" applyProtection="1">
      <alignment vertical="center"/>
      <protection hidden="1"/>
    </xf>
    <xf numFmtId="0" fontId="19" fillId="0" borderId="11" xfId="1" applyFont="1" applyBorder="1" applyAlignment="1" applyProtection="1">
      <alignment vertical="center"/>
      <protection hidden="1"/>
    </xf>
    <xf numFmtId="0" fontId="2" fillId="0" borderId="12" xfId="2" applyBorder="1" applyAlignment="1" applyProtection="1">
      <alignment vertical="center" wrapText="1"/>
      <protection hidden="1"/>
    </xf>
    <xf numFmtId="0" fontId="2" fillId="0" borderId="0" xfId="2" applyAlignment="1" applyProtection="1">
      <alignment vertical="center"/>
      <protection hidden="1"/>
    </xf>
    <xf numFmtId="0" fontId="2" fillId="0" borderId="0" xfId="2" applyAlignment="1" applyProtection="1">
      <alignment vertical="center" wrapText="1"/>
      <protection hidden="1"/>
    </xf>
    <xf numFmtId="0" fontId="33" fillId="0" borderId="0" xfId="3" applyAlignment="1" applyProtection="1">
      <alignment vertical="center" wrapText="1"/>
      <protection hidden="1"/>
    </xf>
    <xf numFmtId="0" fontId="36" fillId="0" borderId="11" xfId="1" applyFont="1" applyBorder="1" applyAlignment="1" applyProtection="1">
      <alignment wrapText="1"/>
      <protection hidden="1"/>
    </xf>
    <xf numFmtId="0" fontId="37" fillId="0" borderId="11" xfId="1" applyFont="1" applyBorder="1" applyAlignment="1" applyProtection="1">
      <alignment vertical="center" wrapText="1"/>
      <protection hidden="1"/>
    </xf>
    <xf numFmtId="0" fontId="16" fillId="0" borderId="11" xfId="1" applyFont="1" applyBorder="1" applyAlignment="1" applyProtection="1">
      <alignment horizontal="right" vertical="center"/>
      <protection hidden="1"/>
    </xf>
    <xf numFmtId="2" fontId="38" fillId="0" borderId="11" xfId="1" applyNumberFormat="1" applyFont="1" applyBorder="1" applyAlignment="1" applyProtection="1">
      <alignment horizontal="center" vertical="center"/>
      <protection hidden="1"/>
    </xf>
    <xf numFmtId="0" fontId="38" fillId="0" borderId="11" xfId="1" applyFont="1" applyBorder="1" applyAlignment="1" applyProtection="1">
      <alignment horizontal="center" vertical="center"/>
      <protection hidden="1"/>
    </xf>
    <xf numFmtId="0" fontId="2" fillId="0" borderId="11" xfId="1" applyBorder="1" applyAlignment="1" applyProtection="1">
      <alignment vertical="center"/>
      <protection hidden="1"/>
    </xf>
    <xf numFmtId="0" fontId="39" fillId="7" borderId="11" xfId="2" applyFont="1" applyFill="1" applyBorder="1" applyAlignment="1" applyProtection="1">
      <alignment vertical="center" wrapText="1"/>
      <protection hidden="1"/>
    </xf>
    <xf numFmtId="0" fontId="2" fillId="0" borderId="0" xfId="2" applyAlignment="1" applyProtection="1">
      <protection hidden="1"/>
    </xf>
    <xf numFmtId="0" fontId="19" fillId="0" borderId="0" xfId="2" applyFont="1" applyBorder="1" applyAlignment="1" applyProtection="1">
      <alignment vertical="center"/>
      <protection hidden="1"/>
    </xf>
    <xf numFmtId="0" fontId="40" fillId="0" borderId="0" xfId="1" applyFont="1" applyAlignment="1" applyProtection="1">
      <protection hidden="1"/>
    </xf>
  </cellXfs>
  <cellStyles count="4"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2657556</xdr:colOff>
      <xdr:row>3</xdr:row>
      <xdr:rowOff>270409</xdr:rowOff>
    </xdr:from>
    <xdr:to>
      <xdr:col>41</xdr:col>
      <xdr:colOff>3017062</xdr:colOff>
      <xdr:row>4</xdr:row>
      <xdr:rowOff>220475</xdr:rowOff>
    </xdr:to>
    <xdr:sp macro="" textlink="">
      <xdr:nvSpPr>
        <xdr:cNvPr id="2" name="Up Arrow 1"/>
        <xdr:cNvSpPr/>
      </xdr:nvSpPr>
      <xdr:spPr>
        <a:xfrm rot="2837707">
          <a:off x="9963861908" y="1942114"/>
          <a:ext cx="264391" cy="27378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44</xdr:col>
      <xdr:colOff>399386</xdr:colOff>
      <xdr:row>3</xdr:row>
      <xdr:rowOff>312168</xdr:rowOff>
    </xdr:from>
    <xdr:to>
      <xdr:col>44</xdr:col>
      <xdr:colOff>826653</xdr:colOff>
      <xdr:row>5</xdr:row>
      <xdr:rowOff>0</xdr:rowOff>
    </xdr:to>
    <xdr:sp macro="" textlink="">
      <xdr:nvSpPr>
        <xdr:cNvPr id="3" name="Up Arrow 2"/>
        <xdr:cNvSpPr/>
      </xdr:nvSpPr>
      <xdr:spPr>
        <a:xfrm>
          <a:off x="9960780297" y="1988568"/>
          <a:ext cx="427267" cy="316482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41</xdr:col>
      <xdr:colOff>2657556</xdr:colOff>
      <xdr:row>3</xdr:row>
      <xdr:rowOff>270409</xdr:rowOff>
    </xdr:from>
    <xdr:to>
      <xdr:col>41</xdr:col>
      <xdr:colOff>3017062</xdr:colOff>
      <xdr:row>4</xdr:row>
      <xdr:rowOff>220475</xdr:rowOff>
    </xdr:to>
    <xdr:sp macro="" textlink="">
      <xdr:nvSpPr>
        <xdr:cNvPr id="4" name="Up Arrow 3"/>
        <xdr:cNvSpPr/>
      </xdr:nvSpPr>
      <xdr:spPr>
        <a:xfrm rot="2837707">
          <a:off x="9963861908" y="1942114"/>
          <a:ext cx="264391" cy="27378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44</xdr:col>
      <xdr:colOff>399386</xdr:colOff>
      <xdr:row>3</xdr:row>
      <xdr:rowOff>312168</xdr:rowOff>
    </xdr:from>
    <xdr:to>
      <xdr:col>44</xdr:col>
      <xdr:colOff>826653</xdr:colOff>
      <xdr:row>5</xdr:row>
      <xdr:rowOff>0</xdr:rowOff>
    </xdr:to>
    <xdr:sp macro="" textlink="">
      <xdr:nvSpPr>
        <xdr:cNvPr id="5" name="Up Arrow 4"/>
        <xdr:cNvSpPr/>
      </xdr:nvSpPr>
      <xdr:spPr>
        <a:xfrm>
          <a:off x="9960780297" y="1988568"/>
          <a:ext cx="427267" cy="316482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2"/>
  <sheetViews>
    <sheetView rightToLeft="1" tabSelected="1" topLeftCell="AO1" zoomScale="90" zoomScaleNormal="90" workbookViewId="0">
      <selection activeCell="AP4" sqref="AP4"/>
    </sheetView>
  </sheetViews>
  <sheetFormatPr defaultRowHeight="15.75"/>
  <cols>
    <col min="1" max="1" width="6.8984375" style="13" hidden="1" customWidth="1"/>
    <col min="2" max="2" width="8" style="13" hidden="1" customWidth="1"/>
    <col min="3" max="3" width="10.19921875" style="13" hidden="1" customWidth="1"/>
    <col min="4" max="4" width="6.3984375" style="13" hidden="1" customWidth="1"/>
    <col min="5" max="5" width="5.3984375" style="13" hidden="1" customWidth="1"/>
    <col min="6" max="26" width="1.59765625" style="13" hidden="1" customWidth="1"/>
    <col min="27" max="27" width="1.59765625" style="93" hidden="1" customWidth="1"/>
    <col min="28" max="28" width="2.3984375" style="13" hidden="1" customWidth="1"/>
    <col min="29" max="29" width="5.5" style="13" hidden="1" customWidth="1"/>
    <col min="30" max="30" width="6" style="91" hidden="1" customWidth="1"/>
    <col min="31" max="34" width="4.09765625" style="91" hidden="1" customWidth="1"/>
    <col min="35" max="36" width="6" style="91" hidden="1" customWidth="1"/>
    <col min="37" max="37" width="3" style="91" hidden="1" customWidth="1"/>
    <col min="38" max="38" width="9" style="91" hidden="1" customWidth="1"/>
    <col min="39" max="39" width="0" style="91" hidden="1" customWidth="1"/>
    <col min="40" max="40" width="11.3984375" style="91" hidden="1" customWidth="1"/>
    <col min="41" max="41" width="8.796875" style="91"/>
    <col min="42" max="42" width="30.796875" style="91" customWidth="1"/>
    <col min="43" max="43" width="9.69921875" style="91" customWidth="1"/>
    <col min="44" max="44" width="13.8984375" style="91" customWidth="1"/>
    <col min="45" max="45" width="14.19921875" style="91" bestFit="1" customWidth="1"/>
    <col min="46" max="52" width="8.796875" style="91"/>
    <col min="53" max="16384" width="8.796875" style="13"/>
  </cols>
  <sheetData>
    <row r="1" spans="1:52" ht="42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3"/>
      <c r="AD1" s="5"/>
      <c r="AE1" s="5"/>
      <c r="AF1" s="5"/>
      <c r="AG1" s="5"/>
      <c r="AH1" s="5"/>
      <c r="AI1" s="6"/>
      <c r="AJ1" s="6"/>
      <c r="AK1" s="6"/>
      <c r="AL1" s="7"/>
      <c r="AM1" s="7"/>
      <c r="AN1" s="7"/>
      <c r="AO1" s="8"/>
      <c r="AP1" s="9"/>
      <c r="AQ1" s="7"/>
      <c r="AR1" s="7"/>
      <c r="AS1" s="7"/>
      <c r="AT1" s="7"/>
      <c r="AU1" s="7"/>
      <c r="AV1" s="10" t="s">
        <v>1</v>
      </c>
      <c r="AW1" s="11"/>
      <c r="AX1" s="11"/>
      <c r="AY1" s="12"/>
      <c r="AZ1" s="8"/>
    </row>
    <row r="2" spans="1:52" ht="65.25" customHeight="1" thickBot="1">
      <c r="A2" s="14" t="s">
        <v>2</v>
      </c>
      <c r="B2" s="15" t="s">
        <v>3</v>
      </c>
      <c r="C2" s="15" t="s">
        <v>4</v>
      </c>
      <c r="D2" s="15" t="s">
        <v>5</v>
      </c>
      <c r="E2" s="16" t="s">
        <v>6</v>
      </c>
      <c r="F2" s="17" t="s">
        <v>7</v>
      </c>
      <c r="G2" s="17" t="s">
        <v>8</v>
      </c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7" t="s">
        <v>14</v>
      </c>
      <c r="N2" s="17" t="s">
        <v>15</v>
      </c>
      <c r="O2" s="17" t="s">
        <v>16</v>
      </c>
      <c r="P2" s="17" t="s">
        <v>17</v>
      </c>
      <c r="Q2" s="17" t="s">
        <v>18</v>
      </c>
      <c r="R2" s="17" t="s">
        <v>19</v>
      </c>
      <c r="S2" s="17" t="s">
        <v>20</v>
      </c>
      <c r="T2" s="17"/>
      <c r="U2" s="17"/>
      <c r="V2" s="17"/>
      <c r="W2" s="17"/>
      <c r="X2" s="17"/>
      <c r="Y2" s="17" t="s">
        <v>21</v>
      </c>
      <c r="Z2" s="18" t="s">
        <v>21</v>
      </c>
      <c r="AA2" s="17" t="s">
        <v>22</v>
      </c>
      <c r="AB2" s="19" t="s">
        <v>23</v>
      </c>
      <c r="AC2" s="19" t="s">
        <v>24</v>
      </c>
      <c r="AD2" s="20" t="s">
        <v>25</v>
      </c>
      <c r="AE2" s="20" t="s">
        <v>26</v>
      </c>
      <c r="AF2" s="20" t="s">
        <v>27</v>
      </c>
      <c r="AG2" s="20" t="s">
        <v>28</v>
      </c>
      <c r="AH2" s="20" t="s">
        <v>29</v>
      </c>
      <c r="AI2" s="20" t="s">
        <v>30</v>
      </c>
      <c r="AJ2" s="20" t="s">
        <v>31</v>
      </c>
      <c r="AK2" s="21" t="s">
        <v>32</v>
      </c>
      <c r="AL2" s="22" t="s">
        <v>33</v>
      </c>
      <c r="AM2" s="22" t="s">
        <v>34</v>
      </c>
      <c r="AN2" s="23" t="s">
        <v>35</v>
      </c>
      <c r="AO2" s="8"/>
      <c r="AP2" s="24" t="s">
        <v>36</v>
      </c>
      <c r="AQ2" s="25" t="s">
        <v>37</v>
      </c>
      <c r="AR2" s="25" t="s">
        <v>37</v>
      </c>
      <c r="AS2" s="26" t="s">
        <v>38</v>
      </c>
      <c r="AT2" s="27" t="s">
        <v>39</v>
      </c>
      <c r="AU2" s="27" t="s">
        <v>40</v>
      </c>
      <c r="AV2" s="28" t="s">
        <v>28</v>
      </c>
      <c r="AW2" s="28" t="s">
        <v>41</v>
      </c>
      <c r="AX2" s="28" t="s">
        <v>42</v>
      </c>
      <c r="AY2" s="29" t="s">
        <v>43</v>
      </c>
      <c r="AZ2" s="8"/>
    </row>
    <row r="3" spans="1:52" s="53" customFormat="1" ht="24.95" customHeight="1" thickTop="1" thickBot="1">
      <c r="A3" s="30">
        <v>94433036</v>
      </c>
      <c r="B3" s="31" t="s">
        <v>44</v>
      </c>
      <c r="C3" s="31" t="s">
        <v>45</v>
      </c>
      <c r="D3" s="31">
        <v>13.44</v>
      </c>
      <c r="E3" s="32" t="s">
        <v>46</v>
      </c>
      <c r="F3" s="33" t="s">
        <v>47</v>
      </c>
      <c r="G3" s="34"/>
      <c r="H3" s="34"/>
      <c r="I3" s="34"/>
      <c r="J3" s="34" t="s">
        <v>48</v>
      </c>
      <c r="K3" s="34" t="s">
        <v>48</v>
      </c>
      <c r="L3" s="34"/>
      <c r="M3" s="34" t="s">
        <v>48</v>
      </c>
      <c r="N3" s="34"/>
      <c r="O3" s="34"/>
      <c r="P3" s="34" t="s">
        <v>48</v>
      </c>
      <c r="Q3" s="34" t="s">
        <v>48</v>
      </c>
      <c r="R3" s="34"/>
      <c r="S3" s="34"/>
      <c r="T3" s="34" t="s">
        <v>49</v>
      </c>
      <c r="U3" s="35"/>
      <c r="V3" s="36"/>
      <c r="W3" s="36"/>
      <c r="X3" s="36" t="s">
        <v>49</v>
      </c>
      <c r="Y3" s="36"/>
      <c r="Z3" s="36" t="s">
        <v>49</v>
      </c>
      <c r="AA3" s="35" t="s">
        <v>49</v>
      </c>
      <c r="AB3" s="35"/>
      <c r="AC3" s="37">
        <v>8.25</v>
      </c>
      <c r="AD3" s="38">
        <v>4.5</v>
      </c>
      <c r="AE3" s="39">
        <v>1</v>
      </c>
      <c r="AF3" s="40">
        <v>0.75</v>
      </c>
      <c r="AG3" s="39">
        <f t="shared" ref="AG3:AG14" si="0">AC3*5/20</f>
        <v>2.0625</v>
      </c>
      <c r="AH3" s="39">
        <f t="shared" ref="AH3:AH14" si="1">AD3*13/20</f>
        <v>2.9249999999999998</v>
      </c>
      <c r="AI3" s="38">
        <f t="shared" ref="AI3:AI14" si="2">AE3+AF3+AG3+AH3</f>
        <v>6.7374999999999998</v>
      </c>
      <c r="AJ3" s="38">
        <v>7</v>
      </c>
      <c r="AK3" s="41" t="str">
        <f>IF(AD3&gt;AC3,"CHK","-")</f>
        <v>-</v>
      </c>
      <c r="AL3" s="30">
        <v>94433036</v>
      </c>
      <c r="AM3" s="42" t="s">
        <v>44</v>
      </c>
      <c r="AN3" s="43" t="s">
        <v>45</v>
      </c>
      <c r="AO3" s="44"/>
      <c r="AP3" s="45"/>
      <c r="AQ3" s="46"/>
      <c r="AR3" s="46" t="s">
        <v>50</v>
      </c>
      <c r="AS3" s="47"/>
      <c r="AT3" s="48" t="s">
        <v>51</v>
      </c>
      <c r="AU3" s="49" t="s">
        <v>51</v>
      </c>
      <c r="AV3" s="50" t="s">
        <v>52</v>
      </c>
      <c r="AW3" s="50" t="s">
        <v>53</v>
      </c>
      <c r="AX3" s="50" t="s">
        <v>54</v>
      </c>
      <c r="AY3" s="51" t="s">
        <v>54</v>
      </c>
      <c r="AZ3" s="52"/>
    </row>
    <row r="4" spans="1:52" s="53" customFormat="1" ht="24.95" customHeight="1" thickBot="1">
      <c r="A4" s="54">
        <v>94414037</v>
      </c>
      <c r="B4" s="31" t="s">
        <v>55</v>
      </c>
      <c r="C4" s="31" t="s">
        <v>56</v>
      </c>
      <c r="D4" s="31"/>
      <c r="E4" s="32" t="s">
        <v>46</v>
      </c>
      <c r="F4" s="55"/>
      <c r="G4" s="34" t="s">
        <v>48</v>
      </c>
      <c r="H4" s="34"/>
      <c r="I4" s="34"/>
      <c r="J4" s="34" t="s">
        <v>48</v>
      </c>
      <c r="K4" s="34" t="s">
        <v>48</v>
      </c>
      <c r="L4" s="34" t="s">
        <v>48</v>
      </c>
      <c r="M4" s="34" t="s">
        <v>48</v>
      </c>
      <c r="N4" s="34" t="s">
        <v>48</v>
      </c>
      <c r="O4" s="34" t="s">
        <v>48</v>
      </c>
      <c r="P4" s="34" t="s">
        <v>48</v>
      </c>
      <c r="Q4" s="34" t="s">
        <v>48</v>
      </c>
      <c r="R4" s="34" t="s">
        <v>48</v>
      </c>
      <c r="S4" s="34" t="s">
        <v>48</v>
      </c>
      <c r="T4" s="34" t="s">
        <v>49</v>
      </c>
      <c r="U4" s="35"/>
      <c r="V4" s="36"/>
      <c r="W4" s="36" t="s">
        <v>49</v>
      </c>
      <c r="X4" s="36" t="s">
        <v>49</v>
      </c>
      <c r="Y4" s="36"/>
      <c r="Z4" s="36" t="s">
        <v>57</v>
      </c>
      <c r="AA4" s="35"/>
      <c r="AB4" s="35" t="s">
        <v>49</v>
      </c>
      <c r="AC4" s="37">
        <v>6.25</v>
      </c>
      <c r="AD4" s="38">
        <v>10.5</v>
      </c>
      <c r="AE4" s="39">
        <v>1</v>
      </c>
      <c r="AF4" s="40">
        <v>1</v>
      </c>
      <c r="AG4" s="39">
        <f t="shared" si="0"/>
        <v>1.5625</v>
      </c>
      <c r="AH4" s="39">
        <f t="shared" si="1"/>
        <v>6.8250000000000002</v>
      </c>
      <c r="AI4" s="38">
        <f t="shared" si="2"/>
        <v>10.387499999999999</v>
      </c>
      <c r="AJ4" s="38">
        <v>11</v>
      </c>
      <c r="AK4" s="56"/>
      <c r="AL4" s="54">
        <v>94414037</v>
      </c>
      <c r="AM4" s="57" t="s">
        <v>58</v>
      </c>
      <c r="AN4" s="58" t="s">
        <v>59</v>
      </c>
      <c r="AO4" s="44"/>
      <c r="AP4" s="1"/>
      <c r="AQ4" s="59" t="e">
        <f>VLOOKUP($AP:$AP,$A:$AG,2,FALSE)</f>
        <v>#N/A</v>
      </c>
      <c r="AR4" s="59" t="e">
        <f>VLOOKUP($AP:$AP,$A:$AG,3,FALSE)</f>
        <v>#N/A</v>
      </c>
      <c r="AS4" s="60" t="e">
        <f>VLOOKUP($AP:$AP,$A:$AK,35,FALSE)</f>
        <v>#N/A</v>
      </c>
      <c r="AT4" s="61" t="e">
        <f>VLOOKUP($AP:$AP,$A:$AH,29,FALSE)</f>
        <v>#N/A</v>
      </c>
      <c r="AU4" s="61" t="e">
        <f>VLOOKUP($AP:$AP,$A:$AH,30,FALSE)</f>
        <v>#N/A</v>
      </c>
      <c r="AV4" s="62" t="e">
        <f>VLOOKUP($AP:$AP,$A:$AH,33,FALSE)</f>
        <v>#N/A</v>
      </c>
      <c r="AW4" s="62" t="e">
        <f>VLOOKUP($AP:$AP,$A:$AH,34,FALSE)</f>
        <v>#N/A</v>
      </c>
      <c r="AX4" s="62" t="e">
        <f>VLOOKUP($AP:$AP,$A:$AH,31,FALSE)</f>
        <v>#N/A</v>
      </c>
      <c r="AY4" s="63" t="e">
        <f>VLOOKUP($AP:$AP,$A:$AH,32,FALSE)</f>
        <v>#N/A</v>
      </c>
      <c r="AZ4" s="52"/>
    </row>
    <row r="5" spans="1:52" s="53" customFormat="1" ht="24.95" customHeight="1" thickBot="1">
      <c r="A5" s="64">
        <v>94414020</v>
      </c>
      <c r="B5" s="31" t="s">
        <v>60</v>
      </c>
      <c r="C5" s="31" t="s">
        <v>61</v>
      </c>
      <c r="D5" s="31"/>
      <c r="E5" s="32" t="s">
        <v>46</v>
      </c>
      <c r="F5" s="55"/>
      <c r="G5" s="34" t="s">
        <v>48</v>
      </c>
      <c r="H5" s="34"/>
      <c r="I5" s="34" t="s">
        <v>48</v>
      </c>
      <c r="J5" s="34"/>
      <c r="K5" s="34" t="s">
        <v>48</v>
      </c>
      <c r="L5" s="34" t="s">
        <v>48</v>
      </c>
      <c r="M5" s="34" t="s">
        <v>48</v>
      </c>
      <c r="N5" s="34" t="s">
        <v>48</v>
      </c>
      <c r="O5" s="34"/>
      <c r="P5" s="34" t="s">
        <v>48</v>
      </c>
      <c r="Q5" s="34" t="s">
        <v>48</v>
      </c>
      <c r="R5" s="34" t="s">
        <v>48</v>
      </c>
      <c r="S5" s="34" t="s">
        <v>48</v>
      </c>
      <c r="T5" s="34" t="s">
        <v>49</v>
      </c>
      <c r="U5" s="35" t="s">
        <v>62</v>
      </c>
      <c r="V5" s="36" t="s">
        <v>62</v>
      </c>
      <c r="W5" s="36" t="s">
        <v>49</v>
      </c>
      <c r="X5" s="36" t="s">
        <v>49</v>
      </c>
      <c r="Y5" s="36"/>
      <c r="Z5" s="36" t="s">
        <v>57</v>
      </c>
      <c r="AA5" s="35"/>
      <c r="AB5" s="35" t="s">
        <v>49</v>
      </c>
      <c r="AC5" s="37">
        <v>20</v>
      </c>
      <c r="AD5" s="38">
        <v>20</v>
      </c>
      <c r="AE5" s="39">
        <v>1</v>
      </c>
      <c r="AF5" s="40">
        <v>1</v>
      </c>
      <c r="AG5" s="39">
        <f t="shared" si="0"/>
        <v>5</v>
      </c>
      <c r="AH5" s="39">
        <f t="shared" si="1"/>
        <v>13</v>
      </c>
      <c r="AI5" s="38">
        <f t="shared" si="2"/>
        <v>20</v>
      </c>
      <c r="AJ5" s="38">
        <v>20</v>
      </c>
      <c r="AK5" s="56" t="str">
        <f t="shared" ref="AK5:AK15" si="3">IF(AD5&gt;AC5,"CHK","-")</f>
        <v>-</v>
      </c>
      <c r="AL5" s="64">
        <v>94414020</v>
      </c>
      <c r="AM5" s="65" t="s">
        <v>60</v>
      </c>
      <c r="AN5" s="66" t="s">
        <v>63</v>
      </c>
      <c r="AO5" s="44"/>
      <c r="AP5" s="67" t="s">
        <v>64</v>
      </c>
      <c r="AQ5" s="67"/>
      <c r="AR5" s="67"/>
      <c r="AS5" s="68"/>
      <c r="AT5" s="68"/>
      <c r="AU5" s="68"/>
      <c r="AV5" s="67"/>
      <c r="AW5" s="68"/>
      <c r="AX5" s="68"/>
      <c r="AY5" s="68"/>
      <c r="AZ5" s="52"/>
    </row>
    <row r="6" spans="1:52" s="53" customFormat="1" ht="24.95" customHeight="1">
      <c r="A6" s="30">
        <v>94414117</v>
      </c>
      <c r="B6" s="31" t="s">
        <v>65</v>
      </c>
      <c r="C6" s="31" t="s">
        <v>66</v>
      </c>
      <c r="D6" s="31"/>
      <c r="E6" s="32" t="s">
        <v>46</v>
      </c>
      <c r="F6" s="69"/>
      <c r="G6" s="34" t="s">
        <v>48</v>
      </c>
      <c r="H6" s="34"/>
      <c r="I6" s="34" t="s">
        <v>48</v>
      </c>
      <c r="J6" s="34" t="s">
        <v>48</v>
      </c>
      <c r="K6" s="34" t="s">
        <v>48</v>
      </c>
      <c r="L6" s="34" t="s">
        <v>48</v>
      </c>
      <c r="M6" s="34" t="s">
        <v>48</v>
      </c>
      <c r="N6" s="34" t="s">
        <v>48</v>
      </c>
      <c r="O6" s="34" t="s">
        <v>48</v>
      </c>
      <c r="P6" s="34" t="s">
        <v>48</v>
      </c>
      <c r="Q6" s="34" t="s">
        <v>48</v>
      </c>
      <c r="R6" s="34" t="s">
        <v>48</v>
      </c>
      <c r="S6" s="34" t="s">
        <v>48</v>
      </c>
      <c r="T6" s="34" t="s">
        <v>49</v>
      </c>
      <c r="U6" s="35" t="s">
        <v>49</v>
      </c>
      <c r="V6" s="36"/>
      <c r="W6" s="36" t="s">
        <v>49</v>
      </c>
      <c r="X6" s="36" t="s">
        <v>49</v>
      </c>
      <c r="Y6" s="36"/>
      <c r="Z6" s="36"/>
      <c r="AA6" s="35" t="s">
        <v>49</v>
      </c>
      <c r="AB6" s="35" t="s">
        <v>49</v>
      </c>
      <c r="AC6" s="37">
        <v>14.75</v>
      </c>
      <c r="AD6" s="38">
        <v>19.75</v>
      </c>
      <c r="AE6" s="39">
        <v>1</v>
      </c>
      <c r="AF6" s="40">
        <v>1</v>
      </c>
      <c r="AG6" s="39">
        <f t="shared" si="0"/>
        <v>3.6875</v>
      </c>
      <c r="AH6" s="39">
        <f t="shared" si="1"/>
        <v>12.8375</v>
      </c>
      <c r="AI6" s="38">
        <f t="shared" si="2"/>
        <v>18.524999999999999</v>
      </c>
      <c r="AJ6" s="38">
        <v>20</v>
      </c>
      <c r="AK6" s="56" t="str">
        <f t="shared" si="3"/>
        <v>CHK</v>
      </c>
      <c r="AL6" s="30">
        <v>94414117</v>
      </c>
      <c r="AM6" s="42" t="s">
        <v>65</v>
      </c>
      <c r="AN6" s="43" t="s">
        <v>67</v>
      </c>
      <c r="AO6" s="44"/>
      <c r="AP6" s="67" t="s">
        <v>68</v>
      </c>
      <c r="AQ6" s="67"/>
      <c r="AR6" s="67"/>
      <c r="AS6" s="70" t="s">
        <v>69</v>
      </c>
      <c r="AT6" s="68"/>
      <c r="AU6" s="68"/>
      <c r="AV6" s="67"/>
      <c r="AW6" s="68"/>
      <c r="AX6" s="68"/>
      <c r="AY6" s="68"/>
      <c r="AZ6" s="52"/>
    </row>
    <row r="7" spans="1:52" s="53" customFormat="1" ht="24.95" customHeight="1" thickBot="1">
      <c r="A7" s="30">
        <v>94414012</v>
      </c>
      <c r="B7" s="31" t="s">
        <v>70</v>
      </c>
      <c r="C7" s="31" t="s">
        <v>71</v>
      </c>
      <c r="D7" s="31"/>
      <c r="E7" s="32" t="s">
        <v>46</v>
      </c>
      <c r="F7" s="32"/>
      <c r="G7" s="34" t="s">
        <v>48</v>
      </c>
      <c r="H7" s="34"/>
      <c r="I7" s="34" t="s">
        <v>48</v>
      </c>
      <c r="J7" s="34" t="s">
        <v>48</v>
      </c>
      <c r="K7" s="34" t="s">
        <v>48</v>
      </c>
      <c r="L7" s="34" t="s">
        <v>48</v>
      </c>
      <c r="M7" s="34" t="s">
        <v>48</v>
      </c>
      <c r="N7" s="34" t="s">
        <v>48</v>
      </c>
      <c r="O7" s="34" t="s">
        <v>48</v>
      </c>
      <c r="P7" s="34" t="s">
        <v>48</v>
      </c>
      <c r="Q7" s="34" t="s">
        <v>48</v>
      </c>
      <c r="R7" s="34" t="s">
        <v>48</v>
      </c>
      <c r="S7" s="34" t="s">
        <v>48</v>
      </c>
      <c r="T7" s="34" t="s">
        <v>49</v>
      </c>
      <c r="U7" s="35" t="s">
        <v>49</v>
      </c>
      <c r="V7" s="36" t="s">
        <v>49</v>
      </c>
      <c r="W7" s="36" t="s">
        <v>49</v>
      </c>
      <c r="X7" s="36" t="s">
        <v>49</v>
      </c>
      <c r="Y7" s="36" t="s">
        <v>49</v>
      </c>
      <c r="Z7" s="36"/>
      <c r="AA7" s="35" t="s">
        <v>49</v>
      </c>
      <c r="AB7" s="35" t="s">
        <v>49</v>
      </c>
      <c r="AC7" s="37">
        <v>19.75</v>
      </c>
      <c r="AD7" s="38">
        <v>20</v>
      </c>
      <c r="AE7" s="39">
        <v>1</v>
      </c>
      <c r="AF7" s="40">
        <v>1</v>
      </c>
      <c r="AG7" s="39">
        <f t="shared" si="0"/>
        <v>4.9375</v>
      </c>
      <c r="AH7" s="39">
        <f t="shared" si="1"/>
        <v>13</v>
      </c>
      <c r="AI7" s="38">
        <f t="shared" si="2"/>
        <v>19.9375</v>
      </c>
      <c r="AJ7" s="38">
        <v>20</v>
      </c>
      <c r="AK7" s="56" t="str">
        <f t="shared" si="3"/>
        <v>CHK</v>
      </c>
      <c r="AL7" s="30">
        <v>94414012</v>
      </c>
      <c r="AM7" s="42" t="s">
        <v>72</v>
      </c>
      <c r="AN7" s="43" t="s">
        <v>73</v>
      </c>
      <c r="AO7" s="44"/>
      <c r="AP7" s="67" t="s">
        <v>74</v>
      </c>
      <c r="AQ7" s="68"/>
      <c r="AR7" s="68"/>
      <c r="AS7" s="71" t="s">
        <v>75</v>
      </c>
      <c r="AT7" s="68"/>
      <c r="AU7" s="68"/>
      <c r="AV7" s="68"/>
      <c r="AW7" s="68"/>
      <c r="AX7" s="68"/>
      <c r="AY7" s="68"/>
      <c r="AZ7" s="52"/>
    </row>
    <row r="8" spans="1:52" s="53" customFormat="1" ht="24.95" customHeight="1">
      <c r="A8" s="30">
        <v>93433525</v>
      </c>
      <c r="B8" s="31" t="s">
        <v>76</v>
      </c>
      <c r="C8" s="31" t="s">
        <v>77</v>
      </c>
      <c r="D8" s="31">
        <v>14.74</v>
      </c>
      <c r="E8" s="32" t="s">
        <v>46</v>
      </c>
      <c r="F8" s="72"/>
      <c r="G8" s="34" t="s">
        <v>48</v>
      </c>
      <c r="H8" s="34" t="s">
        <v>48</v>
      </c>
      <c r="I8" s="34" t="s">
        <v>48</v>
      </c>
      <c r="J8" s="34" t="s">
        <v>48</v>
      </c>
      <c r="K8" s="34" t="s">
        <v>48</v>
      </c>
      <c r="L8" s="34" t="s">
        <v>48</v>
      </c>
      <c r="M8" s="34" t="s">
        <v>48</v>
      </c>
      <c r="N8" s="34" t="s">
        <v>48</v>
      </c>
      <c r="O8" s="34" t="s">
        <v>48</v>
      </c>
      <c r="P8" s="34" t="s">
        <v>48</v>
      </c>
      <c r="Q8" s="34" t="s">
        <v>48</v>
      </c>
      <c r="R8" s="34" t="s">
        <v>48</v>
      </c>
      <c r="S8" s="34" t="s">
        <v>48</v>
      </c>
      <c r="T8" s="34" t="s">
        <v>49</v>
      </c>
      <c r="U8" s="35" t="s">
        <v>49</v>
      </c>
      <c r="V8" s="36"/>
      <c r="W8" s="36" t="s">
        <v>49</v>
      </c>
      <c r="X8" s="36" t="s">
        <v>49</v>
      </c>
      <c r="Y8" s="36"/>
      <c r="Z8" s="35" t="s">
        <v>57</v>
      </c>
      <c r="AA8" s="35"/>
      <c r="AB8" s="35" t="s">
        <v>49</v>
      </c>
      <c r="AC8" s="37">
        <v>13.75</v>
      </c>
      <c r="AD8" s="38">
        <v>12.25</v>
      </c>
      <c r="AE8" s="39">
        <v>1</v>
      </c>
      <c r="AF8" s="40">
        <v>1</v>
      </c>
      <c r="AG8" s="39">
        <f t="shared" si="0"/>
        <v>3.4375</v>
      </c>
      <c r="AH8" s="39">
        <f t="shared" si="1"/>
        <v>7.9625000000000004</v>
      </c>
      <c r="AI8" s="38">
        <f t="shared" si="2"/>
        <v>13.4</v>
      </c>
      <c r="AJ8" s="38">
        <v>14</v>
      </c>
      <c r="AK8" s="56" t="str">
        <f t="shared" si="3"/>
        <v>-</v>
      </c>
      <c r="AL8" s="30">
        <v>93433525</v>
      </c>
      <c r="AM8" s="42" t="s">
        <v>76</v>
      </c>
      <c r="AN8" s="43" t="s">
        <v>77</v>
      </c>
      <c r="AO8" s="44"/>
      <c r="AP8" s="67" t="s">
        <v>78</v>
      </c>
      <c r="AQ8" s="52"/>
      <c r="AR8" s="52"/>
      <c r="AS8" s="52"/>
      <c r="AT8" s="52"/>
      <c r="AU8" s="52"/>
      <c r="AV8" s="52"/>
      <c r="AW8" s="52"/>
      <c r="AX8" s="52"/>
      <c r="AY8" s="52"/>
      <c r="AZ8" s="52"/>
    </row>
    <row r="9" spans="1:52" s="53" customFormat="1" ht="24.95" customHeight="1">
      <c r="A9" s="30">
        <v>93433084</v>
      </c>
      <c r="B9" s="31" t="s">
        <v>79</v>
      </c>
      <c r="C9" s="31" t="s">
        <v>80</v>
      </c>
      <c r="D9" s="31">
        <v>11.34</v>
      </c>
      <c r="E9" s="32" t="s">
        <v>46</v>
      </c>
      <c r="F9" s="72"/>
      <c r="G9" s="34"/>
      <c r="H9" s="34"/>
      <c r="I9" s="34"/>
      <c r="J9" s="34" t="s">
        <v>48</v>
      </c>
      <c r="K9" s="34" t="s">
        <v>48</v>
      </c>
      <c r="L9" s="34" t="s">
        <v>48</v>
      </c>
      <c r="M9" s="34" t="s">
        <v>48</v>
      </c>
      <c r="N9" s="34" t="s">
        <v>48</v>
      </c>
      <c r="O9" s="34"/>
      <c r="P9" s="34" t="s">
        <v>48</v>
      </c>
      <c r="Q9" s="34" t="s">
        <v>48</v>
      </c>
      <c r="R9" s="34" t="s">
        <v>48</v>
      </c>
      <c r="S9" s="34"/>
      <c r="T9" s="34" t="s">
        <v>49</v>
      </c>
      <c r="U9" s="35"/>
      <c r="V9" s="36"/>
      <c r="W9" s="36" t="s">
        <v>49</v>
      </c>
      <c r="X9" s="36" t="s">
        <v>49</v>
      </c>
      <c r="Y9" s="36" t="s">
        <v>49</v>
      </c>
      <c r="Z9" s="36"/>
      <c r="AA9" s="35"/>
      <c r="AB9" s="35"/>
      <c r="AC9" s="37">
        <v>8.5</v>
      </c>
      <c r="AD9" s="38">
        <v>15.25</v>
      </c>
      <c r="AE9" s="39">
        <v>1</v>
      </c>
      <c r="AF9" s="40">
        <v>1</v>
      </c>
      <c r="AG9" s="39">
        <f t="shared" si="0"/>
        <v>2.125</v>
      </c>
      <c r="AH9" s="39">
        <f t="shared" si="1"/>
        <v>9.9124999999999996</v>
      </c>
      <c r="AI9" s="38">
        <f t="shared" si="2"/>
        <v>14.0375</v>
      </c>
      <c r="AJ9" s="38">
        <v>15</v>
      </c>
      <c r="AK9" s="56" t="str">
        <f t="shared" si="3"/>
        <v>CHK</v>
      </c>
      <c r="AL9" s="30">
        <v>93433084</v>
      </c>
      <c r="AM9" s="42" t="s">
        <v>79</v>
      </c>
      <c r="AN9" s="43" t="s">
        <v>80</v>
      </c>
      <c r="AO9" s="44"/>
      <c r="AP9" s="44"/>
      <c r="AQ9" s="44"/>
      <c r="AR9" s="44"/>
      <c r="AS9" s="44"/>
      <c r="AT9" s="44"/>
      <c r="AU9" s="44"/>
      <c r="AV9" s="73"/>
      <c r="AW9" s="52"/>
      <c r="AX9" s="52"/>
      <c r="AY9" s="52"/>
      <c r="AZ9" s="52"/>
    </row>
    <row r="10" spans="1:52" s="53" customFormat="1" ht="24.95" customHeight="1">
      <c r="A10" s="30">
        <v>94433044</v>
      </c>
      <c r="B10" s="31" t="s">
        <v>81</v>
      </c>
      <c r="C10" s="31" t="s">
        <v>82</v>
      </c>
      <c r="D10" s="31">
        <v>13.9</v>
      </c>
      <c r="E10" s="32" t="s">
        <v>46</v>
      </c>
      <c r="F10" s="72"/>
      <c r="G10" s="34" t="s">
        <v>48</v>
      </c>
      <c r="H10" s="34"/>
      <c r="I10" s="34" t="s">
        <v>48</v>
      </c>
      <c r="J10" s="34" t="s">
        <v>48</v>
      </c>
      <c r="K10" s="34" t="s">
        <v>48</v>
      </c>
      <c r="L10" s="34" t="s">
        <v>48</v>
      </c>
      <c r="M10" s="34" t="s">
        <v>48</v>
      </c>
      <c r="N10" s="34" t="s">
        <v>48</v>
      </c>
      <c r="O10" s="34" t="s">
        <v>48</v>
      </c>
      <c r="P10" s="34" t="s">
        <v>48</v>
      </c>
      <c r="Q10" s="34" t="s">
        <v>48</v>
      </c>
      <c r="R10" s="34" t="s">
        <v>48</v>
      </c>
      <c r="S10" s="34" t="s">
        <v>48</v>
      </c>
      <c r="T10" s="34" t="s">
        <v>49</v>
      </c>
      <c r="U10" s="35" t="s">
        <v>49</v>
      </c>
      <c r="V10" s="36" t="s">
        <v>49</v>
      </c>
      <c r="W10" s="36" t="s">
        <v>49</v>
      </c>
      <c r="X10" s="36" t="s">
        <v>49</v>
      </c>
      <c r="Y10" s="36"/>
      <c r="Z10" s="36" t="s">
        <v>57</v>
      </c>
      <c r="AA10" s="35"/>
      <c r="AB10" s="35" t="s">
        <v>49</v>
      </c>
      <c r="AC10" s="37">
        <v>16.75</v>
      </c>
      <c r="AD10" s="38">
        <v>14.25</v>
      </c>
      <c r="AE10" s="39">
        <v>1</v>
      </c>
      <c r="AF10" s="40">
        <v>1</v>
      </c>
      <c r="AG10" s="39">
        <f t="shared" si="0"/>
        <v>4.1875</v>
      </c>
      <c r="AH10" s="39">
        <f t="shared" si="1"/>
        <v>9.2624999999999993</v>
      </c>
      <c r="AI10" s="38">
        <f t="shared" si="2"/>
        <v>15.45</v>
      </c>
      <c r="AJ10" s="38">
        <v>16</v>
      </c>
      <c r="AK10" s="56" t="str">
        <f t="shared" si="3"/>
        <v>-</v>
      </c>
      <c r="AL10" s="30">
        <v>94433044</v>
      </c>
      <c r="AM10" s="42" t="s">
        <v>81</v>
      </c>
      <c r="AN10" s="43" t="s">
        <v>82</v>
      </c>
      <c r="AO10" s="44"/>
      <c r="AP10" s="44"/>
      <c r="AQ10" s="44"/>
      <c r="AR10" s="44"/>
      <c r="AS10" s="44"/>
      <c r="AT10" s="44"/>
      <c r="AU10" s="44"/>
      <c r="AV10" s="73"/>
      <c r="AW10" s="52"/>
      <c r="AX10" s="52"/>
      <c r="AY10" s="52"/>
      <c r="AZ10" s="52"/>
    </row>
    <row r="11" spans="1:52" s="53" customFormat="1" ht="24.95" customHeight="1">
      <c r="A11" s="30">
        <v>93433324</v>
      </c>
      <c r="B11" s="31" t="s">
        <v>83</v>
      </c>
      <c r="C11" s="31" t="s">
        <v>84</v>
      </c>
      <c r="D11" s="31"/>
      <c r="E11" s="32" t="s">
        <v>46</v>
      </c>
      <c r="F11" s="32"/>
      <c r="G11" s="34"/>
      <c r="H11" s="34"/>
      <c r="I11" s="34" t="s">
        <v>48</v>
      </c>
      <c r="J11" s="34" t="s">
        <v>48</v>
      </c>
      <c r="K11" s="34" t="s">
        <v>48</v>
      </c>
      <c r="L11" s="34" t="s">
        <v>48</v>
      </c>
      <c r="M11" s="34" t="s">
        <v>48</v>
      </c>
      <c r="N11" s="34" t="s">
        <v>48</v>
      </c>
      <c r="O11" s="34" t="s">
        <v>48</v>
      </c>
      <c r="P11" s="34"/>
      <c r="Q11" s="34"/>
      <c r="R11" s="34" t="s">
        <v>48</v>
      </c>
      <c r="S11" s="34" t="s">
        <v>48</v>
      </c>
      <c r="T11" s="34"/>
      <c r="U11" s="35" t="s">
        <v>62</v>
      </c>
      <c r="V11" s="36"/>
      <c r="W11" s="36" t="s">
        <v>49</v>
      </c>
      <c r="X11" s="36" t="s">
        <v>49</v>
      </c>
      <c r="Y11" s="36"/>
      <c r="Z11" s="35" t="s">
        <v>57</v>
      </c>
      <c r="AA11" s="35"/>
      <c r="AB11" s="35"/>
      <c r="AC11" s="37">
        <v>15.5</v>
      </c>
      <c r="AD11" s="38">
        <v>18.5</v>
      </c>
      <c r="AE11" s="39">
        <v>1</v>
      </c>
      <c r="AF11" s="40">
        <v>1</v>
      </c>
      <c r="AG11" s="39">
        <f t="shared" si="0"/>
        <v>3.875</v>
      </c>
      <c r="AH11" s="39">
        <f t="shared" si="1"/>
        <v>12.025</v>
      </c>
      <c r="AI11" s="38">
        <f t="shared" si="2"/>
        <v>17.899999999999999</v>
      </c>
      <c r="AJ11" s="38">
        <v>18.5</v>
      </c>
      <c r="AK11" s="56" t="str">
        <f t="shared" si="3"/>
        <v>CHK</v>
      </c>
      <c r="AL11" s="30">
        <v>93433324</v>
      </c>
      <c r="AM11" s="42" t="s">
        <v>81</v>
      </c>
      <c r="AN11" s="43" t="s">
        <v>85</v>
      </c>
      <c r="AO11" s="44"/>
      <c r="AP11" s="44"/>
      <c r="AQ11" s="44"/>
      <c r="AR11" s="44"/>
      <c r="AS11" s="44"/>
      <c r="AT11" s="44"/>
      <c r="AU11" s="44"/>
      <c r="AV11" s="73"/>
      <c r="AW11" s="52"/>
      <c r="AX11" s="52"/>
      <c r="AY11" s="52"/>
      <c r="AZ11" s="52"/>
    </row>
    <row r="12" spans="1:52" s="53" customFormat="1" ht="24.95" customHeight="1">
      <c r="A12" s="30">
        <v>94433052</v>
      </c>
      <c r="B12" s="31" t="s">
        <v>86</v>
      </c>
      <c r="C12" s="31" t="s">
        <v>87</v>
      </c>
      <c r="D12" s="31">
        <v>14.52</v>
      </c>
      <c r="E12" s="32" t="s">
        <v>46</v>
      </c>
      <c r="F12" s="32"/>
      <c r="G12" s="34"/>
      <c r="H12" s="34"/>
      <c r="I12" s="34"/>
      <c r="J12" s="34" t="s">
        <v>48</v>
      </c>
      <c r="K12" s="34" t="s">
        <v>48</v>
      </c>
      <c r="L12" s="34"/>
      <c r="M12" s="34" t="s">
        <v>48</v>
      </c>
      <c r="N12" s="34"/>
      <c r="O12" s="34" t="s">
        <v>48</v>
      </c>
      <c r="P12" s="34" t="s">
        <v>48</v>
      </c>
      <c r="Q12" s="34" t="s">
        <v>48</v>
      </c>
      <c r="R12" s="34" t="s">
        <v>48</v>
      </c>
      <c r="S12" s="34"/>
      <c r="T12" s="34" t="s">
        <v>49</v>
      </c>
      <c r="U12" s="35"/>
      <c r="V12" s="36"/>
      <c r="W12" s="36"/>
      <c r="X12" s="36" t="s">
        <v>49</v>
      </c>
      <c r="Y12" s="36" t="s">
        <v>49</v>
      </c>
      <c r="Z12" s="36" t="s">
        <v>49</v>
      </c>
      <c r="AA12" s="35" t="s">
        <v>49</v>
      </c>
      <c r="AB12" s="35"/>
      <c r="AC12" s="37">
        <v>14.75</v>
      </c>
      <c r="AD12" s="38">
        <v>16.75</v>
      </c>
      <c r="AE12" s="39">
        <v>1</v>
      </c>
      <c r="AF12" s="40">
        <v>1</v>
      </c>
      <c r="AG12" s="39">
        <f t="shared" si="0"/>
        <v>3.6875</v>
      </c>
      <c r="AH12" s="39">
        <f t="shared" si="1"/>
        <v>10.887499999999999</v>
      </c>
      <c r="AI12" s="38">
        <f t="shared" si="2"/>
        <v>16.574999999999999</v>
      </c>
      <c r="AJ12" s="38">
        <v>17</v>
      </c>
      <c r="AK12" s="56" t="str">
        <f t="shared" si="3"/>
        <v>CHK</v>
      </c>
      <c r="AL12" s="30">
        <v>94433052</v>
      </c>
      <c r="AM12" s="42" t="s">
        <v>86</v>
      </c>
      <c r="AN12" s="43" t="s">
        <v>87</v>
      </c>
      <c r="AO12" s="44"/>
      <c r="AP12" s="44"/>
      <c r="AQ12" s="44"/>
      <c r="AR12" s="44"/>
      <c r="AS12" s="44"/>
      <c r="AT12" s="44"/>
      <c r="AU12" s="44"/>
      <c r="AV12" s="73"/>
      <c r="AW12" s="52"/>
      <c r="AX12" s="52"/>
      <c r="AY12" s="52"/>
      <c r="AZ12" s="52"/>
    </row>
    <row r="13" spans="1:52" s="53" customFormat="1" ht="24.95" customHeight="1">
      <c r="A13" s="30">
        <v>94433085</v>
      </c>
      <c r="B13" s="31" t="s">
        <v>60</v>
      </c>
      <c r="C13" s="31" t="s">
        <v>88</v>
      </c>
      <c r="D13" s="31">
        <v>14.2</v>
      </c>
      <c r="E13" s="32" t="s">
        <v>46</v>
      </c>
      <c r="F13" s="32"/>
      <c r="G13" s="34" t="s">
        <v>48</v>
      </c>
      <c r="H13" s="34" t="s">
        <v>48</v>
      </c>
      <c r="I13" s="34" t="s">
        <v>48</v>
      </c>
      <c r="J13" s="34" t="s">
        <v>48</v>
      </c>
      <c r="K13" s="34" t="s">
        <v>48</v>
      </c>
      <c r="L13" s="34" t="s">
        <v>48</v>
      </c>
      <c r="M13" s="34" t="s">
        <v>48</v>
      </c>
      <c r="N13" s="34" t="s">
        <v>48</v>
      </c>
      <c r="O13" s="34"/>
      <c r="P13" s="34" t="s">
        <v>48</v>
      </c>
      <c r="Q13" s="34" t="s">
        <v>48</v>
      </c>
      <c r="R13" s="34"/>
      <c r="S13" s="34" t="s">
        <v>48</v>
      </c>
      <c r="T13" s="34" t="s">
        <v>49</v>
      </c>
      <c r="U13" s="35" t="s">
        <v>49</v>
      </c>
      <c r="V13" s="36"/>
      <c r="W13" s="36" t="s">
        <v>49</v>
      </c>
      <c r="X13" s="36" t="s">
        <v>49</v>
      </c>
      <c r="Y13" s="36"/>
      <c r="Z13" s="36" t="s">
        <v>57</v>
      </c>
      <c r="AA13" s="35"/>
      <c r="AB13" s="35" t="s">
        <v>49</v>
      </c>
      <c r="AC13" s="37">
        <v>17.5</v>
      </c>
      <c r="AD13" s="38">
        <v>18.75</v>
      </c>
      <c r="AE13" s="39">
        <v>1</v>
      </c>
      <c r="AF13" s="40">
        <v>1</v>
      </c>
      <c r="AG13" s="39">
        <f t="shared" si="0"/>
        <v>4.375</v>
      </c>
      <c r="AH13" s="39">
        <f t="shared" si="1"/>
        <v>12.1875</v>
      </c>
      <c r="AI13" s="38">
        <f t="shared" si="2"/>
        <v>18.5625</v>
      </c>
      <c r="AJ13" s="38">
        <v>19</v>
      </c>
      <c r="AK13" s="56" t="str">
        <f t="shared" si="3"/>
        <v>CHK</v>
      </c>
      <c r="AL13" s="30">
        <v>94433085</v>
      </c>
      <c r="AM13" s="42" t="s">
        <v>60</v>
      </c>
      <c r="AN13" s="43" t="s">
        <v>88</v>
      </c>
      <c r="AO13" s="44"/>
      <c r="AP13" s="74"/>
      <c r="AQ13" s="74"/>
      <c r="AR13" s="75"/>
      <c r="AS13" s="44"/>
      <c r="AT13" s="44"/>
      <c r="AU13" s="44"/>
      <c r="AV13" s="73"/>
      <c r="AW13" s="52"/>
      <c r="AX13" s="52"/>
      <c r="AY13" s="52"/>
      <c r="AZ13" s="52"/>
    </row>
    <row r="14" spans="1:52" s="53" customFormat="1" ht="24.95" customHeight="1">
      <c r="A14" s="30">
        <v>93433293</v>
      </c>
      <c r="B14" s="31" t="s">
        <v>89</v>
      </c>
      <c r="C14" s="31" t="s">
        <v>90</v>
      </c>
      <c r="D14" s="31"/>
      <c r="E14" s="32" t="s">
        <v>46</v>
      </c>
      <c r="F14" s="32"/>
      <c r="G14" s="34"/>
      <c r="H14" s="34"/>
      <c r="I14" s="34"/>
      <c r="J14" s="34"/>
      <c r="K14" s="34" t="s">
        <v>48</v>
      </c>
      <c r="L14" s="34" t="s">
        <v>48</v>
      </c>
      <c r="M14" s="34" t="s">
        <v>48</v>
      </c>
      <c r="N14" s="34" t="s">
        <v>48</v>
      </c>
      <c r="O14" s="34" t="s">
        <v>48</v>
      </c>
      <c r="P14" s="34" t="s">
        <v>48</v>
      </c>
      <c r="Q14" s="34" t="s">
        <v>48</v>
      </c>
      <c r="R14" s="34" t="s">
        <v>48</v>
      </c>
      <c r="S14" s="34" t="s">
        <v>48</v>
      </c>
      <c r="T14" s="34" t="s">
        <v>49</v>
      </c>
      <c r="U14" s="35" t="s">
        <v>49</v>
      </c>
      <c r="V14" s="36" t="s">
        <v>49</v>
      </c>
      <c r="W14" s="36" t="s">
        <v>49</v>
      </c>
      <c r="X14" s="36" t="s">
        <v>62</v>
      </c>
      <c r="Y14" s="36"/>
      <c r="Z14" s="36"/>
      <c r="AA14" s="35"/>
      <c r="AB14" s="35"/>
      <c r="AC14" s="37">
        <v>16.5</v>
      </c>
      <c r="AD14" s="38">
        <v>18.75</v>
      </c>
      <c r="AE14" s="39">
        <v>1</v>
      </c>
      <c r="AF14" s="40">
        <v>1</v>
      </c>
      <c r="AG14" s="39">
        <f t="shared" si="0"/>
        <v>4.125</v>
      </c>
      <c r="AH14" s="39">
        <f t="shared" si="1"/>
        <v>12.1875</v>
      </c>
      <c r="AI14" s="38">
        <f t="shared" si="2"/>
        <v>18.3125</v>
      </c>
      <c r="AJ14" s="38">
        <v>19</v>
      </c>
      <c r="AK14" s="56" t="str">
        <f t="shared" si="3"/>
        <v>CHK</v>
      </c>
      <c r="AL14" s="30">
        <v>93433293</v>
      </c>
      <c r="AM14" s="42" t="s">
        <v>91</v>
      </c>
      <c r="AN14" s="43" t="s">
        <v>90</v>
      </c>
      <c r="AO14" s="44"/>
      <c r="AP14" s="74"/>
      <c r="AQ14" s="74"/>
      <c r="AR14" s="75"/>
      <c r="AS14" s="44"/>
      <c r="AT14" s="44"/>
      <c r="AU14" s="44"/>
      <c r="AV14" s="73"/>
      <c r="AW14" s="52"/>
      <c r="AX14" s="52"/>
      <c r="AY14" s="52"/>
      <c r="AZ14" s="52"/>
    </row>
    <row r="15" spans="1:52" s="53" customFormat="1" ht="24.95" customHeight="1">
      <c r="A15" s="76">
        <v>16</v>
      </c>
      <c r="B15" s="31"/>
      <c r="C15" s="31"/>
      <c r="D15" s="31"/>
      <c r="E15" s="32"/>
      <c r="F15" s="32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77"/>
      <c r="V15" s="34"/>
      <c r="W15" s="34"/>
      <c r="X15" s="34"/>
      <c r="Y15" s="34"/>
      <c r="Z15" s="34"/>
      <c r="AA15" s="78"/>
      <c r="AB15" s="79"/>
      <c r="AC15" s="79"/>
      <c r="AD15" s="38"/>
      <c r="AE15" s="39"/>
      <c r="AF15" s="40"/>
      <c r="AG15" s="39"/>
      <c r="AH15" s="39"/>
      <c r="AI15" s="38"/>
      <c r="AJ15" s="38"/>
      <c r="AK15" s="56" t="str">
        <f t="shared" si="3"/>
        <v>-</v>
      </c>
      <c r="AL15" s="30"/>
      <c r="AM15" s="42"/>
      <c r="AN15" s="80"/>
      <c r="AO15" s="44"/>
      <c r="AP15" s="74"/>
      <c r="AQ15" s="74"/>
      <c r="AR15" s="75"/>
      <c r="AS15" s="44"/>
      <c r="AT15" s="44"/>
      <c r="AU15" s="44"/>
      <c r="AV15" s="73"/>
      <c r="AW15" s="52"/>
      <c r="AX15" s="52"/>
      <c r="AY15" s="52"/>
      <c r="AZ15" s="81"/>
    </row>
    <row r="16" spans="1:52" s="53" customFormat="1" ht="24.95" customHeight="1">
      <c r="A16" s="76">
        <v>2</v>
      </c>
      <c r="B16" s="31" t="s">
        <v>92</v>
      </c>
      <c r="C16" s="31" t="s">
        <v>93</v>
      </c>
      <c r="D16" s="31" t="s">
        <v>94</v>
      </c>
      <c r="E16" s="32"/>
      <c r="F16" s="55"/>
      <c r="G16" s="34" t="s">
        <v>48</v>
      </c>
      <c r="H16" s="34"/>
      <c r="I16" s="34" t="s">
        <v>48</v>
      </c>
      <c r="J16" s="34" t="s">
        <v>48</v>
      </c>
      <c r="K16" s="34"/>
      <c r="L16" s="34"/>
      <c r="M16" s="34" t="s">
        <v>48</v>
      </c>
      <c r="N16" s="34"/>
      <c r="O16" s="34"/>
      <c r="P16" s="34"/>
      <c r="Q16" s="34"/>
      <c r="R16" s="34"/>
      <c r="S16" s="34"/>
      <c r="T16" s="34"/>
      <c r="U16" s="35" t="s">
        <v>49</v>
      </c>
      <c r="V16" s="36"/>
      <c r="W16" s="36"/>
      <c r="X16" s="36"/>
      <c r="Y16" s="36"/>
      <c r="Z16" s="36"/>
      <c r="AA16" s="35" t="s">
        <v>49</v>
      </c>
      <c r="AB16" s="35" t="s">
        <v>49</v>
      </c>
      <c r="AC16" s="37">
        <v>9</v>
      </c>
      <c r="AD16" s="38"/>
      <c r="AE16" s="39"/>
      <c r="AF16" s="40">
        <v>0.75</v>
      </c>
      <c r="AG16" s="39">
        <f>AC16*5/20</f>
        <v>2.25</v>
      </c>
      <c r="AH16" s="39">
        <f>AD16*13/20</f>
        <v>0</v>
      </c>
      <c r="AI16" s="38">
        <f>AE16+AF16+AG16+AH16</f>
        <v>3</v>
      </c>
      <c r="AJ16" s="38"/>
      <c r="AK16" s="41" t="str">
        <f>IF(AD16&gt;AC16,"CHK","-")</f>
        <v>-</v>
      </c>
      <c r="AL16" s="30"/>
      <c r="AM16" s="42"/>
      <c r="AN16" s="80"/>
      <c r="AO16" s="44"/>
      <c r="AP16" s="74"/>
      <c r="AQ16" s="74"/>
      <c r="AR16" s="75"/>
      <c r="AS16" s="82"/>
      <c r="AT16" s="82"/>
      <c r="AU16" s="82"/>
      <c r="AV16" s="83"/>
      <c r="AW16" s="81"/>
      <c r="AX16" s="81"/>
      <c r="AY16" s="81"/>
      <c r="AZ16" s="81"/>
    </row>
    <row r="17" spans="1:52" s="53" customFormat="1" ht="24.95" customHeight="1">
      <c r="A17" s="76">
        <v>10</v>
      </c>
      <c r="B17" s="31" t="s">
        <v>95</v>
      </c>
      <c r="C17" s="31" t="s">
        <v>96</v>
      </c>
      <c r="D17" s="31"/>
      <c r="E17" s="32"/>
      <c r="F17" s="32"/>
      <c r="G17" s="34"/>
      <c r="H17" s="34"/>
      <c r="I17" s="34"/>
      <c r="J17" s="34" t="s">
        <v>48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36"/>
      <c r="W17" s="36"/>
      <c r="X17" s="36" t="s">
        <v>49</v>
      </c>
      <c r="Y17" s="36"/>
      <c r="Z17" s="36"/>
      <c r="AA17" s="35"/>
      <c r="AB17" s="35"/>
      <c r="AC17" s="37"/>
      <c r="AD17" s="38"/>
      <c r="AE17" s="39"/>
      <c r="AF17" s="40">
        <v>0</v>
      </c>
      <c r="AG17" s="39">
        <f>AC17*5/20</f>
        <v>0</v>
      </c>
      <c r="AH17" s="39">
        <f>AD17*13/20</f>
        <v>0</v>
      </c>
      <c r="AI17" s="38">
        <f>AE17+AF17+AG17+AH17</f>
        <v>0</v>
      </c>
      <c r="AJ17" s="38"/>
      <c r="AK17" s="56" t="str">
        <f>IF(AD17&gt;AC17,"CHK","-")</f>
        <v>-</v>
      </c>
      <c r="AL17" s="30"/>
      <c r="AM17" s="42"/>
      <c r="AN17" s="80"/>
      <c r="AO17" s="44"/>
      <c r="AP17" s="44"/>
      <c r="AQ17" s="44"/>
      <c r="AR17" s="44"/>
      <c r="AS17" s="82"/>
      <c r="AT17" s="82"/>
      <c r="AU17" s="82"/>
      <c r="AV17" s="83"/>
      <c r="AW17" s="81"/>
      <c r="AX17" s="81"/>
      <c r="AY17" s="81"/>
      <c r="AZ17" s="81"/>
    </row>
    <row r="18" spans="1:52" s="53" customFormat="1" ht="24.95" customHeight="1">
      <c r="A18" s="76">
        <v>12</v>
      </c>
      <c r="B18" s="31" t="s">
        <v>97</v>
      </c>
      <c r="C18" s="31" t="s">
        <v>98</v>
      </c>
      <c r="D18" s="31">
        <v>18.86</v>
      </c>
      <c r="E18" s="32"/>
      <c r="F18" s="72"/>
      <c r="G18" s="34" t="s">
        <v>48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36"/>
      <c r="W18" s="36"/>
      <c r="X18" s="36"/>
      <c r="Y18" s="36"/>
      <c r="Z18" s="36"/>
      <c r="AA18" s="35"/>
      <c r="AB18" s="35" t="s">
        <v>49</v>
      </c>
      <c r="AC18" s="37"/>
      <c r="AD18" s="38"/>
      <c r="AE18" s="39"/>
      <c r="AF18" s="40">
        <v>0</v>
      </c>
      <c r="AG18" s="39">
        <f>AC18*5/20</f>
        <v>0</v>
      </c>
      <c r="AH18" s="39">
        <f>AD18*13/20</f>
        <v>0</v>
      </c>
      <c r="AI18" s="38">
        <f>AE18+AF18+AG18+AH18</f>
        <v>0</v>
      </c>
      <c r="AJ18" s="38"/>
      <c r="AK18" s="56" t="str">
        <f>IF(AD18&gt;AC18,"CHK","-")</f>
        <v>-</v>
      </c>
      <c r="AL18" s="30"/>
      <c r="AM18" s="42"/>
      <c r="AN18" s="80"/>
      <c r="AO18" s="44"/>
      <c r="AP18" s="44"/>
      <c r="AQ18" s="44"/>
      <c r="AR18" s="44"/>
      <c r="AS18" s="82"/>
      <c r="AT18" s="82"/>
      <c r="AU18" s="82"/>
      <c r="AV18" s="83"/>
      <c r="AW18" s="81"/>
      <c r="AX18" s="81"/>
      <c r="AY18" s="81"/>
      <c r="AZ18" s="81"/>
    </row>
    <row r="19" spans="1:52" s="53" customFormat="1" ht="24.95" customHeight="1">
      <c r="A19" s="76">
        <v>10</v>
      </c>
      <c r="B19" s="84"/>
      <c r="C19" s="85"/>
      <c r="D19" s="8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87"/>
      <c r="V19" s="32"/>
      <c r="W19" s="32"/>
      <c r="X19" s="88"/>
      <c r="Y19" s="32"/>
      <c r="Z19" s="32"/>
      <c r="AA19" s="89"/>
      <c r="AB19" s="79"/>
      <c r="AC19" s="79"/>
      <c r="AD19" s="38"/>
      <c r="AE19" s="39"/>
      <c r="AF19" s="40"/>
      <c r="AG19" s="39"/>
      <c r="AH19" s="39"/>
      <c r="AI19" s="38"/>
      <c r="AJ19" s="38"/>
      <c r="AK19" s="56"/>
      <c r="AL19" s="30"/>
      <c r="AM19" s="42"/>
      <c r="AN19" s="80"/>
      <c r="AO19" s="44"/>
      <c r="AP19" s="44"/>
      <c r="AQ19" s="44"/>
      <c r="AR19" s="44"/>
      <c r="AS19" s="82"/>
      <c r="AT19" s="82"/>
      <c r="AU19" s="82"/>
      <c r="AV19" s="83"/>
      <c r="AW19" s="81"/>
      <c r="AX19" s="81"/>
      <c r="AY19" s="81"/>
      <c r="AZ19" s="81"/>
    </row>
    <row r="20" spans="1:52" s="53" customFormat="1" ht="24.95" customHeight="1">
      <c r="A20" s="76">
        <v>10</v>
      </c>
      <c r="B20" s="84"/>
      <c r="C20" s="84"/>
      <c r="D20" s="86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87"/>
      <c r="V20" s="32"/>
      <c r="W20" s="32"/>
      <c r="X20" s="88"/>
      <c r="Y20" s="32"/>
      <c r="Z20" s="32"/>
      <c r="AA20" s="89"/>
      <c r="AB20" s="79"/>
      <c r="AC20" s="79"/>
      <c r="AD20" s="38"/>
      <c r="AE20" s="39"/>
      <c r="AF20" s="40"/>
      <c r="AG20" s="39"/>
      <c r="AH20" s="39"/>
      <c r="AI20" s="38"/>
      <c r="AJ20" s="38"/>
      <c r="AK20" s="56"/>
      <c r="AL20" s="30"/>
      <c r="AM20" s="42"/>
      <c r="AN20" s="42"/>
      <c r="AO20" s="82"/>
      <c r="AP20" s="44"/>
      <c r="AQ20" s="82"/>
      <c r="AR20" s="82"/>
      <c r="AS20" s="82"/>
      <c r="AT20" s="82"/>
      <c r="AU20" s="82"/>
      <c r="AV20" s="83"/>
      <c r="AW20" s="81"/>
      <c r="AX20" s="81"/>
      <c r="AY20" s="81"/>
      <c r="AZ20" s="81"/>
    </row>
    <row r="21" spans="1:52" s="53" customFormat="1" ht="24.95" customHeight="1">
      <c r="A21" s="76">
        <v>10</v>
      </c>
      <c r="B21" s="84"/>
      <c r="C21" s="84"/>
      <c r="D21" s="86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87"/>
      <c r="V21" s="32"/>
      <c r="W21" s="32"/>
      <c r="X21" s="88"/>
      <c r="Y21" s="32"/>
      <c r="Z21" s="32"/>
      <c r="AA21" s="89"/>
      <c r="AB21" s="79"/>
      <c r="AC21" s="79"/>
      <c r="AD21" s="38"/>
      <c r="AE21" s="39"/>
      <c r="AF21" s="40"/>
      <c r="AG21" s="39"/>
      <c r="AH21" s="39"/>
      <c r="AI21" s="38"/>
      <c r="AJ21" s="38"/>
      <c r="AK21" s="56"/>
      <c r="AL21" s="30"/>
      <c r="AM21" s="90"/>
      <c r="AN21" s="90"/>
      <c r="AO21" s="82"/>
      <c r="AP21" s="44"/>
      <c r="AQ21" s="82"/>
      <c r="AR21" s="82"/>
      <c r="AS21" s="82"/>
      <c r="AT21" s="82"/>
      <c r="AU21" s="82"/>
      <c r="AV21" s="83"/>
      <c r="AW21" s="81"/>
      <c r="AX21" s="81"/>
      <c r="AY21" s="81"/>
      <c r="AZ21" s="81"/>
    </row>
    <row r="22" spans="1:52" s="53" customFormat="1" ht="24.95" customHeight="1">
      <c r="A22" s="76">
        <v>10</v>
      </c>
      <c r="B22" s="84"/>
      <c r="C22" s="84"/>
      <c r="D22" s="86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87"/>
      <c r="V22" s="32"/>
      <c r="W22" s="32"/>
      <c r="X22" s="88"/>
      <c r="Y22" s="32"/>
      <c r="Z22" s="32"/>
      <c r="AA22" s="89"/>
      <c r="AB22" s="79"/>
      <c r="AC22" s="79"/>
      <c r="AD22" s="38"/>
      <c r="AE22" s="39"/>
      <c r="AF22" s="40"/>
      <c r="AG22" s="39"/>
      <c r="AH22" s="39"/>
      <c r="AI22" s="38"/>
      <c r="AJ22" s="38"/>
      <c r="AK22" s="56"/>
      <c r="AL22" s="30"/>
      <c r="AM22" s="42"/>
      <c r="AN22" s="42"/>
      <c r="AO22" s="82"/>
      <c r="AP22" s="44"/>
      <c r="AQ22" s="82"/>
      <c r="AR22" s="82"/>
      <c r="AS22" s="82"/>
      <c r="AT22" s="82"/>
      <c r="AU22" s="82"/>
      <c r="AV22" s="83"/>
      <c r="AW22" s="81"/>
      <c r="AX22" s="81"/>
      <c r="AY22" s="81"/>
      <c r="AZ22" s="81"/>
    </row>
    <row r="23" spans="1:52" s="53" customFormat="1" ht="24.95" customHeight="1">
      <c r="A23" s="76">
        <v>10</v>
      </c>
      <c r="B23" s="84"/>
      <c r="C23" s="84"/>
      <c r="D23" s="86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87"/>
      <c r="V23" s="32"/>
      <c r="W23" s="32"/>
      <c r="X23" s="88"/>
      <c r="Y23" s="32"/>
      <c r="Z23" s="32"/>
      <c r="AA23" s="89"/>
      <c r="AB23" s="79"/>
      <c r="AC23" s="79"/>
      <c r="AD23" s="38"/>
      <c r="AE23" s="39"/>
      <c r="AF23" s="40"/>
      <c r="AG23" s="39"/>
      <c r="AH23" s="39"/>
      <c r="AI23" s="38"/>
      <c r="AJ23" s="38"/>
      <c r="AK23" s="56"/>
      <c r="AL23" s="30"/>
      <c r="AM23" s="42"/>
      <c r="AN23" s="42"/>
      <c r="AO23" s="82"/>
      <c r="AP23" s="44"/>
      <c r="AQ23" s="82"/>
      <c r="AR23" s="82"/>
      <c r="AS23" s="82"/>
      <c r="AT23" s="82"/>
      <c r="AU23" s="82"/>
      <c r="AV23" s="83"/>
      <c r="AW23" s="81"/>
      <c r="AX23" s="81"/>
      <c r="AY23" s="81"/>
      <c r="AZ23" s="81"/>
    </row>
    <row r="24" spans="1:52" s="53" customFormat="1" ht="24.95" customHeight="1">
      <c r="A24" s="76">
        <v>10</v>
      </c>
      <c r="B24" s="84"/>
      <c r="C24" s="84"/>
      <c r="D24" s="86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87"/>
      <c r="V24" s="32"/>
      <c r="W24" s="32"/>
      <c r="X24" s="88"/>
      <c r="Y24" s="32"/>
      <c r="Z24" s="32"/>
      <c r="AA24" s="89"/>
      <c r="AB24" s="79"/>
      <c r="AC24" s="79"/>
      <c r="AD24" s="38"/>
      <c r="AE24" s="39"/>
      <c r="AF24" s="40"/>
      <c r="AG24" s="39"/>
      <c r="AH24" s="39"/>
      <c r="AI24" s="38"/>
      <c r="AJ24" s="38"/>
      <c r="AK24" s="56"/>
      <c r="AL24" s="30"/>
      <c r="AM24" s="42"/>
      <c r="AN24" s="42"/>
      <c r="AO24" s="82"/>
      <c r="AP24" s="82"/>
      <c r="AQ24" s="82"/>
      <c r="AR24" s="82"/>
      <c r="AS24" s="82"/>
      <c r="AT24" s="82"/>
      <c r="AU24" s="82"/>
      <c r="AV24" s="83"/>
      <c r="AW24" s="81"/>
      <c r="AX24" s="81"/>
      <c r="AY24" s="81"/>
      <c r="AZ24" s="81"/>
    </row>
    <row r="25" spans="1:52" s="53" customFormat="1" ht="24.95" customHeight="1">
      <c r="A25" s="76">
        <v>10</v>
      </c>
      <c r="B25" s="84"/>
      <c r="C25" s="84"/>
      <c r="D25" s="86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87"/>
      <c r="V25" s="32"/>
      <c r="W25" s="32"/>
      <c r="X25" s="88"/>
      <c r="Y25" s="32"/>
      <c r="Z25" s="32"/>
      <c r="AA25" s="89"/>
      <c r="AB25" s="79"/>
      <c r="AC25" s="79"/>
      <c r="AD25" s="38"/>
      <c r="AE25" s="39"/>
      <c r="AF25" s="40"/>
      <c r="AG25" s="39"/>
      <c r="AH25" s="39"/>
      <c r="AI25" s="38"/>
      <c r="AJ25" s="38"/>
      <c r="AK25" s="56"/>
      <c r="AL25" s="30"/>
      <c r="AM25" s="42"/>
      <c r="AN25" s="42"/>
      <c r="AO25" s="82"/>
      <c r="AP25" s="82"/>
      <c r="AQ25" s="82"/>
      <c r="AR25" s="82"/>
      <c r="AS25" s="82"/>
      <c r="AT25" s="82"/>
      <c r="AU25" s="82"/>
      <c r="AV25" s="83"/>
      <c r="AW25" s="81"/>
      <c r="AX25" s="81"/>
      <c r="AY25" s="81"/>
      <c r="AZ25" s="81"/>
    </row>
    <row r="26" spans="1:52" s="53" customFormat="1" ht="24.95" customHeight="1">
      <c r="A26" s="76">
        <v>10</v>
      </c>
      <c r="B26" s="84"/>
      <c r="C26" s="84"/>
      <c r="D26" s="86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87"/>
      <c r="V26" s="32"/>
      <c r="W26" s="32"/>
      <c r="X26" s="88"/>
      <c r="Y26" s="32"/>
      <c r="Z26" s="32"/>
      <c r="AA26" s="89"/>
      <c r="AB26" s="79"/>
      <c r="AC26" s="79"/>
      <c r="AD26" s="38"/>
      <c r="AE26" s="39"/>
      <c r="AF26" s="40"/>
      <c r="AG26" s="39"/>
      <c r="AH26" s="39"/>
      <c r="AI26" s="38"/>
      <c r="AJ26" s="38"/>
      <c r="AK26" s="56"/>
      <c r="AL26" s="30"/>
      <c r="AM26" s="42"/>
      <c r="AN26" s="42"/>
      <c r="AO26" s="82"/>
      <c r="AP26" s="82"/>
      <c r="AQ26" s="82"/>
      <c r="AR26" s="82"/>
      <c r="AS26" s="82"/>
      <c r="AT26" s="82"/>
      <c r="AU26" s="82"/>
      <c r="AV26" s="83"/>
      <c r="AW26" s="81"/>
      <c r="AX26" s="81"/>
      <c r="AY26" s="81"/>
      <c r="AZ26" s="81"/>
    </row>
    <row r="27" spans="1:52" s="53" customFormat="1" ht="24.95" customHeight="1">
      <c r="A27" s="76">
        <v>10</v>
      </c>
      <c r="B27" s="84"/>
      <c r="C27" s="84"/>
      <c r="D27" s="86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87"/>
      <c r="V27" s="32"/>
      <c r="W27" s="32"/>
      <c r="X27" s="88"/>
      <c r="Y27" s="32"/>
      <c r="Z27" s="32"/>
      <c r="AA27" s="89"/>
      <c r="AB27" s="79"/>
      <c r="AC27" s="79"/>
      <c r="AD27" s="38"/>
      <c r="AE27" s="39"/>
      <c r="AF27" s="40"/>
      <c r="AG27" s="39"/>
      <c r="AH27" s="39"/>
      <c r="AI27" s="38"/>
      <c r="AJ27" s="38"/>
      <c r="AK27" s="56"/>
      <c r="AL27" s="30"/>
      <c r="AM27" s="42"/>
      <c r="AN27" s="42"/>
      <c r="AO27" s="82"/>
      <c r="AP27" s="82"/>
      <c r="AQ27" s="82"/>
      <c r="AR27" s="82"/>
      <c r="AS27" s="82"/>
      <c r="AT27" s="82"/>
      <c r="AU27" s="82"/>
      <c r="AV27" s="83"/>
      <c r="AW27" s="81"/>
      <c r="AX27" s="81"/>
      <c r="AY27" s="81"/>
      <c r="AZ27" s="81"/>
    </row>
    <row r="28" spans="1:52" s="53" customFormat="1" ht="24.95" customHeight="1">
      <c r="A28" s="76">
        <v>10</v>
      </c>
      <c r="B28" s="84"/>
      <c r="C28" s="84"/>
      <c r="D28" s="86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87"/>
      <c r="V28" s="32"/>
      <c r="W28" s="32"/>
      <c r="X28" s="88"/>
      <c r="Y28" s="32"/>
      <c r="Z28" s="32"/>
      <c r="AA28" s="89"/>
      <c r="AB28" s="79"/>
      <c r="AC28" s="79"/>
      <c r="AD28" s="38"/>
      <c r="AE28" s="39"/>
      <c r="AF28" s="40"/>
      <c r="AG28" s="39"/>
      <c r="AH28" s="39"/>
      <c r="AI28" s="38"/>
      <c r="AJ28" s="38"/>
      <c r="AK28" s="56"/>
      <c r="AL28" s="30"/>
      <c r="AM28" s="42"/>
      <c r="AN28" s="42"/>
      <c r="AO28" s="82"/>
      <c r="AP28" s="82"/>
      <c r="AQ28" s="82"/>
      <c r="AR28" s="82"/>
      <c r="AS28" s="82"/>
      <c r="AT28" s="82"/>
      <c r="AU28" s="82"/>
      <c r="AV28" s="83"/>
      <c r="AW28" s="81"/>
      <c r="AX28" s="81"/>
      <c r="AY28" s="81"/>
      <c r="AZ28" s="81"/>
    </row>
    <row r="29" spans="1:52" s="53" customFormat="1" ht="24.95" customHeight="1">
      <c r="A29" s="76">
        <v>11</v>
      </c>
      <c r="B29" s="84"/>
      <c r="C29" s="84"/>
      <c r="D29" s="86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87"/>
      <c r="V29" s="32"/>
      <c r="W29" s="32"/>
      <c r="X29" s="88"/>
      <c r="Y29" s="32"/>
      <c r="Z29" s="32"/>
      <c r="AA29" s="89"/>
      <c r="AB29" s="79"/>
      <c r="AC29" s="79"/>
      <c r="AD29" s="38"/>
      <c r="AE29" s="39"/>
      <c r="AF29" s="40"/>
      <c r="AG29" s="39"/>
      <c r="AH29" s="39"/>
      <c r="AI29" s="38"/>
      <c r="AJ29" s="38"/>
      <c r="AK29" s="56"/>
      <c r="AL29" s="30"/>
      <c r="AM29" s="42"/>
      <c r="AN29" s="42"/>
      <c r="AO29" s="82"/>
      <c r="AP29" s="82"/>
      <c r="AQ29" s="82"/>
      <c r="AR29" s="82"/>
      <c r="AS29" s="82"/>
      <c r="AT29" s="82"/>
      <c r="AU29" s="82"/>
      <c r="AV29" s="83"/>
      <c r="AW29" s="81"/>
      <c r="AX29" s="81"/>
      <c r="AY29" s="81"/>
      <c r="AZ29" s="81"/>
    </row>
    <row r="30" spans="1:52" s="53" customFormat="1" ht="24.95" customHeight="1">
      <c r="A30" s="76"/>
      <c r="B30" s="84"/>
      <c r="C30" s="84"/>
      <c r="D30" s="86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87"/>
      <c r="V30" s="32"/>
      <c r="W30" s="32"/>
      <c r="X30" s="88"/>
      <c r="Y30" s="32"/>
      <c r="Z30" s="32"/>
      <c r="AA30" s="89"/>
      <c r="AB30" s="79"/>
      <c r="AC30" s="79"/>
      <c r="AD30" s="38"/>
      <c r="AE30" s="39"/>
      <c r="AF30" s="40"/>
      <c r="AG30" s="39"/>
      <c r="AH30" s="39"/>
      <c r="AI30" s="38"/>
      <c r="AJ30" s="38"/>
      <c r="AK30" s="56"/>
      <c r="AL30" s="30"/>
      <c r="AM30" s="42"/>
      <c r="AN30" s="42"/>
      <c r="AO30" s="82"/>
      <c r="AP30" s="82"/>
      <c r="AQ30" s="82"/>
      <c r="AR30" s="82"/>
      <c r="AS30" s="82"/>
      <c r="AT30" s="82"/>
      <c r="AU30" s="82"/>
      <c r="AV30" s="83"/>
      <c r="AW30" s="81"/>
      <c r="AX30" s="81"/>
      <c r="AY30" s="81"/>
      <c r="AZ30" s="81"/>
    </row>
    <row r="31" spans="1:52" s="53" customFormat="1" ht="24.95" customHeight="1">
      <c r="A31" s="76"/>
      <c r="B31" s="84"/>
      <c r="C31" s="84"/>
      <c r="D31" s="86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87"/>
      <c r="V31" s="32"/>
      <c r="W31" s="32"/>
      <c r="X31" s="88"/>
      <c r="Y31" s="32"/>
      <c r="Z31" s="32"/>
      <c r="AA31" s="89"/>
      <c r="AB31" s="79"/>
      <c r="AC31" s="79"/>
      <c r="AD31" s="38"/>
      <c r="AE31" s="39"/>
      <c r="AF31" s="40"/>
      <c r="AG31" s="39"/>
      <c r="AH31" s="39"/>
      <c r="AI31" s="38"/>
      <c r="AJ31" s="38"/>
      <c r="AK31" s="56"/>
      <c r="AL31" s="30"/>
      <c r="AM31" s="42"/>
      <c r="AN31" s="42"/>
      <c r="AO31" s="82"/>
      <c r="AP31" s="82"/>
      <c r="AQ31" s="82"/>
      <c r="AR31" s="82"/>
      <c r="AS31" s="82"/>
      <c r="AT31" s="82"/>
      <c r="AU31" s="82"/>
      <c r="AV31" s="83"/>
      <c r="AW31" s="81"/>
      <c r="AX31" s="81"/>
      <c r="AY31" s="81"/>
      <c r="AZ31" s="81"/>
    </row>
    <row r="32" spans="1:52" s="53" customFormat="1" ht="24.95" customHeight="1">
      <c r="A32" s="76"/>
      <c r="B32" s="84"/>
      <c r="C32" s="84"/>
      <c r="D32" s="86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87"/>
      <c r="V32" s="32"/>
      <c r="W32" s="32"/>
      <c r="X32" s="88"/>
      <c r="Y32" s="32"/>
      <c r="Z32" s="32"/>
      <c r="AA32" s="89"/>
      <c r="AB32" s="79"/>
      <c r="AC32" s="79"/>
      <c r="AD32" s="38"/>
      <c r="AE32" s="39"/>
      <c r="AF32" s="40"/>
      <c r="AG32" s="39"/>
      <c r="AH32" s="39"/>
      <c r="AI32" s="38"/>
      <c r="AJ32" s="38"/>
      <c r="AK32" s="56"/>
      <c r="AL32" s="30"/>
      <c r="AM32" s="42"/>
      <c r="AN32" s="42"/>
      <c r="AO32" s="82"/>
      <c r="AP32" s="82"/>
      <c r="AQ32" s="82"/>
      <c r="AR32" s="82"/>
      <c r="AS32" s="82"/>
      <c r="AT32" s="82"/>
      <c r="AU32" s="82"/>
      <c r="AV32" s="83"/>
      <c r="AW32" s="81"/>
      <c r="AX32" s="81"/>
      <c r="AY32" s="81"/>
      <c r="AZ32" s="81"/>
    </row>
    <row r="33" spans="1:52" s="53" customFormat="1" ht="24.95" customHeight="1">
      <c r="A33" s="76"/>
      <c r="B33" s="84"/>
      <c r="C33" s="84"/>
      <c r="D33" s="86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87"/>
      <c r="V33" s="32"/>
      <c r="W33" s="32"/>
      <c r="X33" s="88"/>
      <c r="Y33" s="32"/>
      <c r="Z33" s="32"/>
      <c r="AA33" s="89"/>
      <c r="AB33" s="79"/>
      <c r="AC33" s="79"/>
      <c r="AD33" s="38"/>
      <c r="AE33" s="39"/>
      <c r="AF33" s="40"/>
      <c r="AG33" s="39"/>
      <c r="AH33" s="39"/>
      <c r="AI33" s="38"/>
      <c r="AJ33" s="38"/>
      <c r="AK33" s="56"/>
      <c r="AL33" s="30"/>
      <c r="AM33" s="42"/>
      <c r="AN33" s="42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</row>
    <row r="34" spans="1:52" s="53" customFormat="1" ht="24.95" customHeight="1">
      <c r="A34" s="76"/>
      <c r="B34" s="84"/>
      <c r="C34" s="84"/>
      <c r="D34" s="86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87"/>
      <c r="V34" s="32"/>
      <c r="W34" s="32"/>
      <c r="X34" s="88"/>
      <c r="Y34" s="32"/>
      <c r="Z34" s="32"/>
      <c r="AA34" s="89"/>
      <c r="AB34" s="79"/>
      <c r="AC34" s="79"/>
      <c r="AD34" s="38"/>
      <c r="AE34" s="39"/>
      <c r="AF34" s="40"/>
      <c r="AG34" s="39"/>
      <c r="AH34" s="39"/>
      <c r="AI34" s="38"/>
      <c r="AJ34" s="38"/>
      <c r="AK34" s="56"/>
      <c r="AL34" s="30"/>
      <c r="AM34" s="42"/>
      <c r="AN34" s="42"/>
      <c r="AO34" s="82"/>
      <c r="AP34" s="82"/>
      <c r="AQ34" s="82"/>
      <c r="AR34" s="82"/>
      <c r="AS34" s="82"/>
      <c r="AT34" s="82"/>
      <c r="AU34" s="82"/>
      <c r="AV34" s="83"/>
      <c r="AW34" s="81"/>
      <c r="AX34" s="81"/>
      <c r="AY34" s="81"/>
      <c r="AZ34" s="81"/>
    </row>
    <row r="35" spans="1:52" s="53" customFormat="1" ht="24.95" customHeight="1">
      <c r="A35" s="76"/>
      <c r="B35" s="84"/>
      <c r="C35" s="84"/>
      <c r="D35" s="86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87"/>
      <c r="V35" s="32"/>
      <c r="W35" s="32"/>
      <c r="X35" s="88"/>
      <c r="Y35" s="32"/>
      <c r="Z35" s="32"/>
      <c r="AA35" s="89"/>
      <c r="AB35" s="79"/>
      <c r="AC35" s="79"/>
      <c r="AD35" s="38"/>
      <c r="AE35" s="39"/>
      <c r="AF35" s="40"/>
      <c r="AG35" s="39"/>
      <c r="AH35" s="39"/>
      <c r="AI35" s="38"/>
      <c r="AJ35" s="38"/>
      <c r="AK35" s="56"/>
      <c r="AL35" s="30"/>
      <c r="AM35" s="42"/>
      <c r="AN35" s="42"/>
      <c r="AO35" s="82"/>
      <c r="AP35" s="82"/>
      <c r="AQ35" s="82"/>
      <c r="AR35" s="82"/>
      <c r="AS35" s="82"/>
      <c r="AT35" s="82"/>
      <c r="AU35" s="82"/>
      <c r="AV35" s="83"/>
      <c r="AW35" s="81"/>
      <c r="AX35" s="81"/>
      <c r="AY35" s="81"/>
      <c r="AZ35" s="81"/>
    </row>
    <row r="36" spans="1:52" s="53" customFormat="1" ht="24.95" customHeight="1">
      <c r="A36" s="76"/>
      <c r="B36" s="84"/>
      <c r="C36" s="84"/>
      <c r="D36" s="8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87"/>
      <c r="V36" s="32"/>
      <c r="W36" s="32"/>
      <c r="X36" s="88"/>
      <c r="Y36" s="32"/>
      <c r="Z36" s="32"/>
      <c r="AA36" s="89"/>
      <c r="AB36" s="79"/>
      <c r="AC36" s="79"/>
      <c r="AD36" s="38"/>
      <c r="AE36" s="39"/>
      <c r="AF36" s="40"/>
      <c r="AG36" s="39"/>
      <c r="AH36" s="39"/>
      <c r="AI36" s="38"/>
      <c r="AJ36" s="38"/>
      <c r="AK36" s="56"/>
      <c r="AL36" s="30"/>
      <c r="AM36" s="42"/>
      <c r="AN36" s="42"/>
      <c r="AO36" s="82"/>
      <c r="AP36" s="82"/>
      <c r="AQ36" s="82"/>
      <c r="AR36" s="82"/>
      <c r="AS36" s="82"/>
      <c r="AT36" s="82"/>
      <c r="AU36" s="82"/>
      <c r="AV36" s="83"/>
      <c r="AW36" s="81"/>
      <c r="AX36" s="81"/>
      <c r="AY36" s="81"/>
      <c r="AZ36" s="81"/>
    </row>
    <row r="37" spans="1:52" s="53" customFormat="1" ht="24.95" customHeight="1">
      <c r="A37" s="76"/>
      <c r="B37" s="84"/>
      <c r="C37" s="86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87"/>
      <c r="S37" s="87"/>
      <c r="T37" s="87"/>
      <c r="U37" s="32"/>
      <c r="V37" s="32"/>
      <c r="W37" s="88"/>
      <c r="X37" s="32"/>
      <c r="Y37" s="32"/>
      <c r="Z37" s="89"/>
      <c r="AA37" s="79"/>
      <c r="AC37" s="79"/>
      <c r="AD37" s="38"/>
      <c r="AE37" s="39"/>
      <c r="AF37" s="40"/>
      <c r="AG37" s="39"/>
      <c r="AH37" s="39"/>
      <c r="AI37" s="38"/>
      <c r="AJ37" s="38"/>
      <c r="AK37" s="56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3"/>
      <c r="AW37" s="81"/>
      <c r="AX37" s="81"/>
      <c r="AY37" s="81"/>
      <c r="AZ37" s="81"/>
    </row>
    <row r="38" spans="1:52" s="53" customFormat="1" ht="24.95" customHeight="1">
      <c r="A38" s="76"/>
      <c r="B38" s="84"/>
      <c r="C38" s="86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87"/>
      <c r="S38" s="87"/>
      <c r="T38" s="87"/>
      <c r="U38" s="32"/>
      <c r="V38" s="32"/>
      <c r="W38" s="88"/>
      <c r="X38" s="32"/>
      <c r="Y38" s="32"/>
      <c r="Z38" s="89"/>
      <c r="AA38" s="79"/>
      <c r="AC38" s="79"/>
      <c r="AD38" s="91"/>
      <c r="AE38" s="92"/>
      <c r="AF38" s="92"/>
      <c r="AG38" s="92"/>
      <c r="AH38" s="92"/>
      <c r="AI38" s="81"/>
      <c r="AJ38" s="91"/>
      <c r="AK38" s="91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3"/>
      <c r="AW38" s="81"/>
      <c r="AX38" s="81"/>
      <c r="AY38" s="81"/>
      <c r="AZ38" s="81"/>
    </row>
    <row r="39" spans="1:52" s="53" customFormat="1" ht="24.95" customHeight="1">
      <c r="A39" s="76"/>
      <c r="B39" s="84"/>
      <c r="C39" s="8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87"/>
      <c r="S39" s="87"/>
      <c r="T39" s="87"/>
      <c r="U39" s="32"/>
      <c r="V39" s="32"/>
      <c r="W39" s="88"/>
      <c r="X39" s="32"/>
      <c r="Y39" s="32"/>
      <c r="Z39" s="89"/>
      <c r="AA39" s="79"/>
      <c r="AC39" s="79"/>
      <c r="AD39" s="91"/>
      <c r="AE39" s="92"/>
      <c r="AF39" s="92"/>
      <c r="AG39" s="92"/>
      <c r="AH39" s="92"/>
      <c r="AI39" s="8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s="53" customFormat="1" ht="24.9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93"/>
      <c r="AA40" s="13"/>
      <c r="AB40" s="13"/>
      <c r="AC40" s="13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s="53" customFormat="1" ht="24.9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93"/>
      <c r="AB41" s="13"/>
      <c r="AC41" s="13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s="53" customFormat="1" ht="24.9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93"/>
      <c r="AB42" s="13"/>
      <c r="AC42" s="13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</sheetData>
  <sheetProtection algorithmName="SHA-512" hashValue="R/ywhbKwSy3xRuPoZiMELM4RGNx2wdD9AsXH6ehtpYFw+KkTVmOHwHGjacSLn8uLl9dflBXay/GjcNzF2+vsqg==" saltValue="peyozhYYhmdwh+a23bVtkw==" spinCount="100000" sheet="1" objects="1" scenarios="1"/>
  <mergeCells count="2">
    <mergeCell ref="AV1:AY1"/>
    <mergeCell ref="AP2:AP3"/>
  </mergeCells>
  <pageMargins left="0.27559055118110198" right="0.47244094488188998" top="0.23622047244094499" bottom="0.27559055118110198" header="0.15748031496063" footer="0.1574803149606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9507_Zand_PR2</vt:lpstr>
      <vt:lpstr>'9507_Zand_PR2'!Print_Area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MinMah</dc:creator>
  <cp:lastModifiedBy>MinMah</cp:lastModifiedBy>
  <dcterms:created xsi:type="dcterms:W3CDTF">2017-01-16T07:23:12Z</dcterms:created>
  <dcterms:modified xsi:type="dcterms:W3CDTF">2017-01-16T07:27:05Z</dcterms:modified>
</cp:coreProperties>
</file>